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codeName="ThisWorkbook"/>
  <mc:AlternateContent xmlns:mc="http://schemas.openxmlformats.org/markup-compatibility/2006">
    <mc:Choice Requires="x15">
      <x15ac:absPath xmlns:x15ac="http://schemas.microsoft.com/office/spreadsheetml/2010/11/ac" url="V:\Leasing\Request for Space Form\"/>
    </mc:Choice>
  </mc:AlternateContent>
  <xr:revisionPtr revIDLastSave="0" documentId="14_{2871187A-17CA-4D6B-825E-F0B2EED10BD9}" xr6:coauthVersionLast="47" xr6:coauthVersionMax="47" xr10:uidLastSave="{00000000-0000-0000-0000-000000000000}"/>
  <bookViews>
    <workbookView xWindow="-120" yWindow="-120" windowWidth="29040" windowHeight="15840" tabRatio="913" xr2:uid="{00000000-000D-0000-FFFF-FFFF00000000}"/>
  </bookViews>
  <sheets>
    <sheet name="Cover Sheet" sheetId="11" r:id="rId1"/>
    <sheet name="Personnel" sheetId="7" r:id="rId2"/>
    <sheet name="Support Space" sheetId="9" r:id="rId3"/>
    <sheet name="Summary" sheetId="10" r:id="rId4"/>
    <sheet name="Instructions" sheetId="14" r:id="rId5"/>
    <sheet name="(DAS Use Only) RFS Request" sheetId="21" r:id="rId6"/>
    <sheet name="(DAS Use Only) Vacant Space" sheetId="17" r:id="rId7"/>
    <sheet name="(DAS Use Only) Commissioner" sheetId="20" r:id="rId8"/>
    <sheet name="(DAS Use Only) Leasing Letter" sheetId="19" r:id="rId9"/>
    <sheet name="(DAS Use Only) Revision Log" sheetId="15" r:id="rId10"/>
    <sheet name="(DAS Use Only) Data Tables" sheetId="6" r:id="rId11"/>
  </sheets>
  <externalReferences>
    <externalReference r:id="rId12"/>
  </externalReferences>
  <definedNames>
    <definedName name="_Fill" localSheetId="7" hidden="1">#REF!</definedName>
    <definedName name="_Fill" hidden="1">#REF!</definedName>
    <definedName name="AE" localSheetId="7">#REF!</definedName>
    <definedName name="AE">#REF!</definedName>
    <definedName name="aislesf">'(DAS Use Only) Data Tables'!#REF!</definedName>
    <definedName name="basesf">'(DAS Use Only) Data Tables'!#REF!</definedName>
    <definedName name="E" localSheetId="7">#REF!</definedName>
    <definedName name="E">#REF!</definedName>
    <definedName name="EE" localSheetId="7">'[1]data tables'!$C$18:$C$36</definedName>
    <definedName name="EE">'(DAS Use Only) Data Tables'!$C$18:$C$19</definedName>
    <definedName name="furn_equip">'(DAS Use Only) Data Tables'!#REF!</definedName>
    <definedName name="furniture">'(DAS Use Only) Data Tables'!#REF!</definedName>
    <definedName name="JB" localSheetId="7">'[1]data tables'!#REF!</definedName>
    <definedName name="JB">'(DAS Use Only) Data Tables'!#REF!</definedName>
    <definedName name="JBT" localSheetId="7">'[1]data tables'!#REF!</definedName>
    <definedName name="JBT">'(DAS Use Only) Data Tables'!#REF!</definedName>
    <definedName name="LEVEL">'(DAS Use Only) Data Tables'!$C$18:$C$19</definedName>
    <definedName name="OLEASED" localSheetId="7">#REF!</definedName>
    <definedName name="OLEASED">#REF!</definedName>
    <definedName name="_xlnm.Print_Area" localSheetId="7">'(DAS Use Only) Commissioner'!$A$1:$I$40</definedName>
    <definedName name="_xlnm.Print_Area" localSheetId="10">'(DAS Use Only) Data Tables'!$B$13:$F$27</definedName>
    <definedName name="_xlnm.Print_Area" localSheetId="8">'(DAS Use Only) Leasing Letter'!$A$1:$C$36</definedName>
    <definedName name="_xlnm.Print_Area" localSheetId="9">'(DAS Use Only) Revision Log'!$B$1:$D$38</definedName>
    <definedName name="_xlnm.Print_Area" localSheetId="5">'(DAS Use Only) RFS Request'!$A$1:$M$40</definedName>
    <definedName name="_xlnm.Print_Area" localSheetId="6">'(DAS Use Only) Vacant Space'!$A$1:$H$87</definedName>
    <definedName name="_xlnm.Print_Area" localSheetId="0">'Cover Sheet'!$B$1:$I$37</definedName>
    <definedName name="_xlnm.Print_Area" localSheetId="4">Instructions!$B$1:$E$55</definedName>
    <definedName name="_xlnm.Print_Area" localSheetId="1">Personnel!$B$1:$J$485</definedName>
    <definedName name="_xlnm.Print_Area" localSheetId="3">Summary!$B$1:$K$168</definedName>
    <definedName name="_xlnm.Print_Area" localSheetId="2">'Support Space'!$B$1:$O$75</definedName>
    <definedName name="Print_Area_MI" localSheetId="7">#REF!</definedName>
    <definedName name="Print_Area_MI">#REF!</definedName>
    <definedName name="_xlnm.Print_Titles" localSheetId="4">Instructions!$1:$6</definedName>
    <definedName name="_xlnm.Print_Titles" localSheetId="1">Personnel!$1:$5</definedName>
    <definedName name="supp_rooms" localSheetId="7">'[1]data tables'!#REF!</definedName>
    <definedName name="supp_rooms">'(DAS Use Only) Data Tables'!#REF!</definedName>
    <definedName name="type" localSheetId="7">'[1]data tables'!$C$41:$C$52</definedName>
    <definedName name="type">'(DAS Use Only) Data Tables'!$C$24:$C$27</definedName>
    <definedName name="U" localSheetId="7">#REF!</definedName>
    <definedName name="U">#REF!</definedName>
    <definedName name="WS" localSheetId="7">'[1]data tables'!#REF!</definedName>
    <definedName name="WS">'(DAS Use Only) Data Tables'!#REF!</definedName>
    <definedName name="WS_CIRC">'(DAS Use Only) Data Tables'!$E$17:$E$28</definedName>
    <definedName name="WS_SF">'(DAS Use Only) Data Tables'!$D$17:$D$28</definedName>
    <definedName name="WW">'(DAS Use Only) Data Tables'!#REF!</definedName>
    <definedName name="XX">'(DAS Use Only) Data Tables'!#REF!</definedName>
    <definedName name="yesno" localSheetId="7">'[1]data tables'!$C$136:$C$137</definedName>
    <definedName name="yesno">'(DAS Use Only) Data Tables'!$C$42:$C$44</definedName>
    <definedName name="yesnomaybe" localSheetId="7">'[1]data tables'!$C$140:$C$142</definedName>
    <definedName name="yesnomaybe">'(DAS Use Only) Data Tables'!$C$47:$C$50</definedName>
    <definedName name="YV" localSheetId="7">#REF!</definedName>
    <definedName name="YV">#REF!</definedName>
    <definedName name="YY" localSheetId="7">#REF!</definedName>
    <definedName name="YY">#REF!</definedName>
    <definedName name="ZY" localSheetId="7">#REF!</definedName>
    <definedName name="ZY">#REF!</definedName>
    <definedName name="ZZ" localSheetId="7">#REF!</definedName>
    <definedName name="ZZ">#REF!</definedName>
  </definedNames>
  <calcPr calcId="191029"/>
  <customWorkbookViews>
    <customWorkbookView name="Valued Gateway Client - Personal View" guid="{1C5F9321-D4AE-11D3-B10B-00105A98BF0B}" mergeInterval="0" personalView="1" maximized="1" windowWidth="796" windowHeight="438" tabRatio="601"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8" i="15" l="1"/>
  <c r="F47" i="15"/>
  <c r="F46" i="15"/>
  <c r="F45" i="15"/>
  <c r="F44" i="15"/>
  <c r="F43" i="15"/>
  <c r="F42" i="15"/>
  <c r="F41" i="15"/>
  <c r="F40" i="15"/>
  <c r="F39" i="15"/>
  <c r="F38" i="15"/>
  <c r="F37" i="15"/>
  <c r="F36" i="15"/>
  <c r="F35" i="15"/>
  <c r="F34" i="15"/>
  <c r="F33" i="15"/>
  <c r="F32" i="15"/>
  <c r="F31" i="15"/>
  <c r="F30" i="15"/>
  <c r="F29" i="15"/>
  <c r="F28" i="15"/>
  <c r="F27" i="15"/>
  <c r="F26" i="15"/>
  <c r="F25" i="15"/>
  <c r="F24" i="15"/>
  <c r="F23" i="15"/>
  <c r="F22" i="15"/>
  <c r="F21" i="15"/>
  <c r="F20" i="15"/>
  <c r="F19" i="15"/>
  <c r="F18" i="15"/>
  <c r="F17" i="15"/>
  <c r="F16" i="15"/>
  <c r="F15" i="15"/>
  <c r="F14" i="15"/>
  <c r="F13" i="15"/>
  <c r="B18" i="19"/>
  <c r="B17" i="19"/>
  <c r="B16" i="19"/>
  <c r="B13" i="19"/>
  <c r="F20" i="20"/>
  <c r="F19" i="20"/>
  <c r="F18" i="20"/>
  <c r="F17" i="20"/>
  <c r="F16" i="20"/>
  <c r="D10" i="20"/>
  <c r="C57" i="17"/>
  <c r="D18" i="17"/>
  <c r="D64" i="17" s="1"/>
  <c r="D17" i="17"/>
  <c r="D63" i="17" s="1"/>
  <c r="D16" i="17"/>
  <c r="D62" i="17" s="1"/>
  <c r="C11" i="17"/>
  <c r="G27" i="21"/>
  <c r="J22" i="21"/>
  <c r="D20" i="21"/>
  <c r="D19" i="21"/>
  <c r="D18" i="21"/>
  <c r="D17" i="21"/>
  <c r="D14" i="21"/>
  <c r="D9" i="21"/>
  <c r="I128" i="10"/>
  <c r="E98" i="10"/>
  <c r="K43" i="10"/>
  <c r="E22" i="17" s="1"/>
  <c r="K42" i="10"/>
  <c r="K35" i="10"/>
  <c r="I148" i="10" s="1"/>
  <c r="K20" i="10"/>
  <c r="K15" i="10" s="1"/>
  <c r="D20" i="10"/>
  <c r="J20" i="10" s="1"/>
  <c r="M20" i="10" s="1"/>
  <c r="E6" i="10"/>
  <c r="E5" i="10"/>
  <c r="E4" i="10"/>
  <c r="N74" i="9"/>
  <c r="O74" i="9" s="1"/>
  <c r="M74" i="9"/>
  <c r="P74" i="9" s="1"/>
  <c r="R74" i="9" s="1"/>
  <c r="N73" i="9"/>
  <c r="O73" i="9" s="1"/>
  <c r="M73" i="9"/>
  <c r="P73" i="9" s="1"/>
  <c r="R73" i="9" s="1"/>
  <c r="N72" i="9"/>
  <c r="O72" i="9" s="1"/>
  <c r="M72" i="9"/>
  <c r="P72" i="9" s="1"/>
  <c r="R72" i="9" s="1"/>
  <c r="N71" i="9"/>
  <c r="O71" i="9" s="1"/>
  <c r="M71" i="9"/>
  <c r="P71" i="9" s="1"/>
  <c r="R71" i="9" s="1"/>
  <c r="O70" i="9"/>
  <c r="N70" i="9"/>
  <c r="M70" i="9"/>
  <c r="P70" i="9" s="1"/>
  <c r="R70" i="9" s="1"/>
  <c r="N69" i="9"/>
  <c r="O69" i="9" s="1"/>
  <c r="M69" i="9"/>
  <c r="P69" i="9" s="1"/>
  <c r="R69" i="9" s="1"/>
  <c r="N68" i="9"/>
  <c r="O68" i="9" s="1"/>
  <c r="M68" i="9"/>
  <c r="P68" i="9" s="1"/>
  <c r="R68" i="9" s="1"/>
  <c r="N66" i="9"/>
  <c r="O66" i="9" s="1"/>
  <c r="M66" i="9"/>
  <c r="P66" i="9" s="1"/>
  <c r="R66" i="9" s="1"/>
  <c r="N65" i="9"/>
  <c r="O65" i="9" s="1"/>
  <c r="M65" i="9"/>
  <c r="P65" i="9" s="1"/>
  <c r="R65" i="9" s="1"/>
  <c r="N64" i="9"/>
  <c r="O64" i="9" s="1"/>
  <c r="M64" i="9"/>
  <c r="P64" i="9" s="1"/>
  <c r="R64" i="9" s="1"/>
  <c r="N63" i="9"/>
  <c r="O63" i="9" s="1"/>
  <c r="M63" i="9"/>
  <c r="P63" i="9" s="1"/>
  <c r="R63" i="9" s="1"/>
  <c r="N62" i="9"/>
  <c r="O62" i="9" s="1"/>
  <c r="M62" i="9"/>
  <c r="P62" i="9" s="1"/>
  <c r="R62" i="9" s="1"/>
  <c r="O61" i="9"/>
  <c r="N61" i="9"/>
  <c r="M61" i="9"/>
  <c r="P61" i="9" s="1"/>
  <c r="R61" i="9" s="1"/>
  <c r="N60" i="9"/>
  <c r="O60" i="9" s="1"/>
  <c r="M60" i="9"/>
  <c r="P60" i="9" s="1"/>
  <c r="R60" i="9" s="1"/>
  <c r="N59" i="9"/>
  <c r="O59" i="9" s="1"/>
  <c r="M59" i="9"/>
  <c r="P59" i="9" s="1"/>
  <c r="R59" i="9" s="1"/>
  <c r="N58" i="9"/>
  <c r="O58" i="9" s="1"/>
  <c r="M58" i="9"/>
  <c r="P58" i="9" s="1"/>
  <c r="R58" i="9" s="1"/>
  <c r="P57" i="9"/>
  <c r="R57" i="9" s="1"/>
  <c r="O57" i="9"/>
  <c r="N57" i="9"/>
  <c r="M57" i="9"/>
  <c r="N56" i="9"/>
  <c r="O56" i="9" s="1"/>
  <c r="M56" i="9"/>
  <c r="P56" i="9" s="1"/>
  <c r="R56" i="9" s="1"/>
  <c r="N54" i="9"/>
  <c r="O54" i="9" s="1"/>
  <c r="M54" i="9"/>
  <c r="P54" i="9" s="1"/>
  <c r="R54" i="9" s="1"/>
  <c r="P53" i="9"/>
  <c r="R53" i="9" s="1"/>
  <c r="O53" i="9"/>
  <c r="N53" i="9"/>
  <c r="K53" i="9" s="1"/>
  <c r="M53" i="9"/>
  <c r="O52" i="9"/>
  <c r="N52" i="9"/>
  <c r="M52" i="9"/>
  <c r="P52" i="9" s="1"/>
  <c r="R52" i="9" s="1"/>
  <c r="S51" i="9"/>
  <c r="N51" i="9" s="1"/>
  <c r="M51" i="9"/>
  <c r="N50" i="9"/>
  <c r="O50" i="9" s="1"/>
  <c r="M50" i="9"/>
  <c r="P50" i="9" s="1"/>
  <c r="R50" i="9" s="1"/>
  <c r="P49" i="9"/>
  <c r="R49" i="9" s="1"/>
  <c r="O49" i="9"/>
  <c r="N49" i="9"/>
  <c r="M49" i="9"/>
  <c r="N47" i="9"/>
  <c r="O47" i="9" s="1"/>
  <c r="M47" i="9"/>
  <c r="P47" i="9" s="1"/>
  <c r="R47" i="9" s="1"/>
  <c r="N46" i="9"/>
  <c r="O46" i="9" s="1"/>
  <c r="M46" i="9"/>
  <c r="P46" i="9" s="1"/>
  <c r="R46" i="9" s="1"/>
  <c r="H46" i="9"/>
  <c r="N45" i="9"/>
  <c r="O45" i="9" s="1"/>
  <c r="M45" i="9"/>
  <c r="P45" i="9" s="1"/>
  <c r="R45" i="9" s="1"/>
  <c r="K45" i="9"/>
  <c r="J45" i="9"/>
  <c r="N44" i="9"/>
  <c r="O44" i="9" s="1"/>
  <c r="M44" i="9"/>
  <c r="N43" i="9"/>
  <c r="K43" i="9" s="1"/>
  <c r="M43" i="9"/>
  <c r="N42" i="9"/>
  <c r="K42" i="9" s="1"/>
  <c r="M42" i="9"/>
  <c r="N41" i="9"/>
  <c r="J41" i="9" s="1"/>
  <c r="M41" i="9"/>
  <c r="P40" i="9"/>
  <c r="R40" i="9" s="1"/>
  <c r="O40" i="9"/>
  <c r="N40" i="9"/>
  <c r="M40" i="9"/>
  <c r="K40" i="9"/>
  <c r="J40" i="9"/>
  <c r="O39" i="9"/>
  <c r="N39" i="9"/>
  <c r="M39" i="9"/>
  <c r="K39" i="9"/>
  <c r="J39" i="9"/>
  <c r="N38" i="9"/>
  <c r="M38" i="9"/>
  <c r="P36" i="9"/>
  <c r="R36" i="9" s="1"/>
  <c r="N36" i="9"/>
  <c r="O36" i="9" s="1"/>
  <c r="M36" i="9"/>
  <c r="K36" i="9"/>
  <c r="J36" i="9"/>
  <c r="N35" i="9"/>
  <c r="H35" i="9" s="1"/>
  <c r="M35" i="9"/>
  <c r="P35" i="9" s="1"/>
  <c r="R35" i="9" s="1"/>
  <c r="N34" i="9"/>
  <c r="H34" i="9" s="1"/>
  <c r="M34" i="9"/>
  <c r="P34" i="9" s="1"/>
  <c r="R34" i="9" s="1"/>
  <c r="P33" i="9"/>
  <c r="R33" i="9" s="1"/>
  <c r="O33" i="9"/>
  <c r="N33" i="9"/>
  <c r="M33" i="9"/>
  <c r="H33" i="9"/>
  <c r="N32" i="9"/>
  <c r="P32" i="9" s="1"/>
  <c r="R32" i="9" s="1"/>
  <c r="M32" i="9"/>
  <c r="N31" i="9"/>
  <c r="O31" i="9" s="1"/>
  <c r="M31" i="9"/>
  <c r="P30" i="9"/>
  <c r="R30" i="9" s="1"/>
  <c r="O30" i="9"/>
  <c r="N30" i="9"/>
  <c r="M30" i="9"/>
  <c r="N29" i="9"/>
  <c r="O29" i="9" s="1"/>
  <c r="M29" i="9"/>
  <c r="P29" i="9" s="1"/>
  <c r="R29" i="9" s="1"/>
  <c r="N28" i="9"/>
  <c r="O28" i="9" s="1"/>
  <c r="M28" i="9"/>
  <c r="P28" i="9" s="1"/>
  <c r="R28" i="9" s="1"/>
  <c r="P27" i="9"/>
  <c r="R27" i="9" s="1"/>
  <c r="N27" i="9"/>
  <c r="O27" i="9" s="1"/>
  <c r="M27" i="9"/>
  <c r="P26" i="9"/>
  <c r="R26" i="9" s="1"/>
  <c r="N26" i="9"/>
  <c r="O26" i="9" s="1"/>
  <c r="M26" i="9"/>
  <c r="N25" i="9"/>
  <c r="O25" i="9" s="1"/>
  <c r="M25" i="9"/>
  <c r="P25" i="9" s="1"/>
  <c r="R25" i="9" s="1"/>
  <c r="N24" i="9"/>
  <c r="O24" i="9" s="1"/>
  <c r="M24" i="9"/>
  <c r="P24" i="9" s="1"/>
  <c r="R24" i="9" s="1"/>
  <c r="N23" i="9"/>
  <c r="O23" i="9" s="1"/>
  <c r="M23" i="9"/>
  <c r="P23" i="9" s="1"/>
  <c r="R23" i="9" s="1"/>
  <c r="N22" i="9"/>
  <c r="O22" i="9" s="1"/>
  <c r="M22" i="9"/>
  <c r="P22" i="9" s="1"/>
  <c r="R22" i="9" s="1"/>
  <c r="N20" i="9"/>
  <c r="J20" i="9" s="1"/>
  <c r="M20" i="9"/>
  <c r="K20" i="9"/>
  <c r="N19" i="9"/>
  <c r="O19" i="9" s="1"/>
  <c r="M19" i="9"/>
  <c r="P19" i="9" s="1"/>
  <c r="R19" i="9" s="1"/>
  <c r="K19" i="9"/>
  <c r="J19" i="9"/>
  <c r="N18" i="9"/>
  <c r="O18" i="9" s="1"/>
  <c r="M18" i="9"/>
  <c r="P18" i="9" s="1"/>
  <c r="R18" i="9" s="1"/>
  <c r="N17" i="9"/>
  <c r="O17" i="9" s="1"/>
  <c r="M17" i="9"/>
  <c r="P17" i="9" s="1"/>
  <c r="R17" i="9" s="1"/>
  <c r="O16" i="9"/>
  <c r="N16" i="9"/>
  <c r="M16" i="9"/>
  <c r="P16" i="9" s="1"/>
  <c r="R16" i="9" s="1"/>
  <c r="N15" i="9"/>
  <c r="O15" i="9" s="1"/>
  <c r="M15" i="9"/>
  <c r="P15" i="9" s="1"/>
  <c r="R15" i="9" s="1"/>
  <c r="P14" i="9"/>
  <c r="R14" i="9" s="1"/>
  <c r="N14" i="9"/>
  <c r="O14" i="9" s="1"/>
  <c r="M14" i="9"/>
  <c r="E5" i="9"/>
  <c r="E4" i="9"/>
  <c r="E3" i="9"/>
  <c r="J483" i="7"/>
  <c r="I483" i="7"/>
  <c r="J482" i="7"/>
  <c r="I482" i="7"/>
  <c r="J481" i="7"/>
  <c r="I481" i="7"/>
  <c r="J480" i="7"/>
  <c r="I480" i="7"/>
  <c r="J479" i="7"/>
  <c r="I479" i="7"/>
  <c r="J478" i="7"/>
  <c r="I478" i="7"/>
  <c r="J477" i="7"/>
  <c r="I477" i="7"/>
  <c r="J476" i="7"/>
  <c r="I476" i="7"/>
  <c r="J475" i="7"/>
  <c r="I475" i="7"/>
  <c r="J474" i="7"/>
  <c r="I474" i="7"/>
  <c r="J473" i="7"/>
  <c r="I473" i="7"/>
  <c r="J472" i="7"/>
  <c r="I472" i="7"/>
  <c r="J471" i="7"/>
  <c r="I471" i="7"/>
  <c r="J470" i="7"/>
  <c r="I470" i="7"/>
  <c r="J469" i="7"/>
  <c r="I469" i="7"/>
  <c r="J468" i="7"/>
  <c r="I468" i="7"/>
  <c r="J467" i="7"/>
  <c r="I467" i="7"/>
  <c r="J466" i="7"/>
  <c r="I466" i="7"/>
  <c r="J465" i="7"/>
  <c r="I465" i="7"/>
  <c r="J464" i="7"/>
  <c r="I464" i="7"/>
  <c r="J463" i="7"/>
  <c r="I463" i="7"/>
  <c r="J462" i="7"/>
  <c r="I462" i="7"/>
  <c r="J461" i="7"/>
  <c r="I461" i="7"/>
  <c r="J460" i="7"/>
  <c r="I460" i="7"/>
  <c r="J459" i="7"/>
  <c r="I459" i="7"/>
  <c r="J458" i="7"/>
  <c r="I458" i="7"/>
  <c r="J457" i="7"/>
  <c r="I457" i="7"/>
  <c r="J456" i="7"/>
  <c r="I456" i="7"/>
  <c r="J455" i="7"/>
  <c r="I455" i="7"/>
  <c r="J454" i="7"/>
  <c r="I454" i="7"/>
  <c r="J453" i="7"/>
  <c r="I453" i="7"/>
  <c r="J452" i="7"/>
  <c r="I452" i="7"/>
  <c r="J451" i="7"/>
  <c r="I451" i="7"/>
  <c r="J450" i="7"/>
  <c r="I450" i="7"/>
  <c r="J449" i="7"/>
  <c r="I449" i="7"/>
  <c r="J448" i="7"/>
  <c r="I448" i="7"/>
  <c r="J447" i="7"/>
  <c r="I447" i="7"/>
  <c r="J446" i="7"/>
  <c r="I446" i="7"/>
  <c r="J445" i="7"/>
  <c r="I445" i="7"/>
  <c r="J444" i="7"/>
  <c r="I444" i="7"/>
  <c r="J443" i="7"/>
  <c r="I443" i="7"/>
  <c r="J442" i="7"/>
  <c r="I442" i="7"/>
  <c r="J441" i="7"/>
  <c r="I441" i="7"/>
  <c r="J440" i="7"/>
  <c r="I440" i="7"/>
  <c r="J439" i="7"/>
  <c r="I439" i="7"/>
  <c r="J438" i="7"/>
  <c r="I438" i="7"/>
  <c r="J437" i="7"/>
  <c r="I437" i="7"/>
  <c r="J436" i="7"/>
  <c r="I436" i="7"/>
  <c r="J435" i="7"/>
  <c r="I435" i="7"/>
  <c r="J434" i="7"/>
  <c r="I434" i="7"/>
  <c r="J433" i="7"/>
  <c r="I433" i="7"/>
  <c r="J432" i="7"/>
  <c r="I432" i="7"/>
  <c r="J431" i="7"/>
  <c r="I431" i="7"/>
  <c r="J430" i="7"/>
  <c r="I430" i="7"/>
  <c r="J429" i="7"/>
  <c r="I429" i="7"/>
  <c r="J428" i="7"/>
  <c r="I428" i="7"/>
  <c r="J427" i="7"/>
  <c r="I427" i="7"/>
  <c r="J426" i="7"/>
  <c r="I426" i="7"/>
  <c r="J425" i="7"/>
  <c r="I425" i="7"/>
  <c r="J424" i="7"/>
  <c r="I424" i="7"/>
  <c r="J423" i="7"/>
  <c r="I423" i="7"/>
  <c r="J422" i="7"/>
  <c r="I422" i="7"/>
  <c r="J421" i="7"/>
  <c r="I421" i="7"/>
  <c r="J420" i="7"/>
  <c r="I420" i="7"/>
  <c r="J419" i="7"/>
  <c r="I419" i="7"/>
  <c r="J418" i="7"/>
  <c r="I418" i="7"/>
  <c r="J417" i="7"/>
  <c r="I417" i="7"/>
  <c r="J416" i="7"/>
  <c r="I416" i="7"/>
  <c r="J415" i="7"/>
  <c r="I415" i="7"/>
  <c r="J414" i="7"/>
  <c r="I414" i="7"/>
  <c r="J413" i="7"/>
  <c r="I413" i="7"/>
  <c r="J412" i="7"/>
  <c r="I412" i="7"/>
  <c r="J411" i="7"/>
  <c r="I411" i="7"/>
  <c r="J410" i="7"/>
  <c r="I410" i="7"/>
  <c r="J409" i="7"/>
  <c r="I409" i="7"/>
  <c r="J408" i="7"/>
  <c r="I408" i="7"/>
  <c r="J407" i="7"/>
  <c r="I407" i="7"/>
  <c r="J406" i="7"/>
  <c r="I406" i="7"/>
  <c r="J405" i="7"/>
  <c r="I405" i="7"/>
  <c r="J404" i="7"/>
  <c r="I404" i="7"/>
  <c r="J403" i="7"/>
  <c r="I403" i="7"/>
  <c r="J402" i="7"/>
  <c r="I402" i="7"/>
  <c r="J401" i="7"/>
  <c r="I401" i="7"/>
  <c r="J400" i="7"/>
  <c r="I400" i="7"/>
  <c r="J399" i="7"/>
  <c r="I399" i="7"/>
  <c r="J398" i="7"/>
  <c r="I398" i="7"/>
  <c r="J397" i="7"/>
  <c r="I397" i="7"/>
  <c r="J396" i="7"/>
  <c r="I396" i="7"/>
  <c r="J395" i="7"/>
  <c r="I395" i="7"/>
  <c r="J394" i="7"/>
  <c r="I394" i="7"/>
  <c r="J393" i="7"/>
  <c r="I393" i="7"/>
  <c r="J392" i="7"/>
  <c r="I392" i="7"/>
  <c r="J391" i="7"/>
  <c r="I391" i="7"/>
  <c r="J390" i="7"/>
  <c r="I390" i="7"/>
  <c r="J389" i="7"/>
  <c r="I389" i="7"/>
  <c r="J388" i="7"/>
  <c r="I388" i="7"/>
  <c r="J387" i="7"/>
  <c r="I387" i="7"/>
  <c r="J386" i="7"/>
  <c r="I386" i="7"/>
  <c r="J385" i="7"/>
  <c r="I385" i="7"/>
  <c r="J384" i="7"/>
  <c r="I384" i="7"/>
  <c r="B384" i="7"/>
  <c r="B385" i="7" s="1"/>
  <c r="B386" i="7" s="1"/>
  <c r="B387" i="7" s="1"/>
  <c r="B388" i="7" s="1"/>
  <c r="B389" i="7" s="1"/>
  <c r="B390" i="7" s="1"/>
  <c r="B391" i="7" s="1"/>
  <c r="B392" i="7" s="1"/>
  <c r="B393" i="7" s="1"/>
  <c r="B394" i="7" s="1"/>
  <c r="B395" i="7" s="1"/>
  <c r="B396" i="7" s="1"/>
  <c r="B397" i="7" s="1"/>
  <c r="B398" i="7" s="1"/>
  <c r="B399" i="7" s="1"/>
  <c r="B400" i="7" s="1"/>
  <c r="B401" i="7" s="1"/>
  <c r="B402" i="7" s="1"/>
  <c r="B403" i="7" s="1"/>
  <c r="B404" i="7" s="1"/>
  <c r="B405" i="7" s="1"/>
  <c r="B406" i="7" s="1"/>
  <c r="B407" i="7" s="1"/>
  <c r="B408" i="7" s="1"/>
  <c r="B409" i="7" s="1"/>
  <c r="B410" i="7" s="1"/>
  <c r="B411" i="7" s="1"/>
  <c r="B412" i="7" s="1"/>
  <c r="B413" i="7" s="1"/>
  <c r="B414" i="7" s="1"/>
  <c r="B415" i="7" s="1"/>
  <c r="B416" i="7" s="1"/>
  <c r="B417" i="7" s="1"/>
  <c r="B418" i="7" s="1"/>
  <c r="B419" i="7" s="1"/>
  <c r="B420" i="7" s="1"/>
  <c r="B421" i="7" s="1"/>
  <c r="B422" i="7" s="1"/>
  <c r="B423" i="7" s="1"/>
  <c r="B424" i="7" s="1"/>
  <c r="B425" i="7" s="1"/>
  <c r="B426" i="7" s="1"/>
  <c r="B427" i="7" s="1"/>
  <c r="B428" i="7" s="1"/>
  <c r="B429" i="7" s="1"/>
  <c r="B430" i="7" s="1"/>
  <c r="B431" i="7" s="1"/>
  <c r="B432" i="7" s="1"/>
  <c r="B433" i="7" s="1"/>
  <c r="B434" i="7" s="1"/>
  <c r="B435" i="7" s="1"/>
  <c r="B436" i="7" s="1"/>
  <c r="B437" i="7" s="1"/>
  <c r="B438" i="7" s="1"/>
  <c r="B439" i="7" s="1"/>
  <c r="B440" i="7" s="1"/>
  <c r="B441" i="7" s="1"/>
  <c r="B442" i="7" s="1"/>
  <c r="B443" i="7" s="1"/>
  <c r="B444" i="7" s="1"/>
  <c r="B445" i="7" s="1"/>
  <c r="B446" i="7" s="1"/>
  <c r="B447" i="7" s="1"/>
  <c r="B448" i="7" s="1"/>
  <c r="B449" i="7" s="1"/>
  <c r="B450" i="7" s="1"/>
  <c r="B451" i="7" s="1"/>
  <c r="B452" i="7" s="1"/>
  <c r="B453" i="7" s="1"/>
  <c r="B454" i="7" s="1"/>
  <c r="B455" i="7" s="1"/>
  <c r="B456" i="7" s="1"/>
  <c r="B457" i="7" s="1"/>
  <c r="B458" i="7" s="1"/>
  <c r="B459" i="7" s="1"/>
  <c r="B460" i="7" s="1"/>
  <c r="B461" i="7" s="1"/>
  <c r="B462" i="7" s="1"/>
  <c r="B463" i="7" s="1"/>
  <c r="B464" i="7" s="1"/>
  <c r="B465" i="7" s="1"/>
  <c r="B466" i="7" s="1"/>
  <c r="B467" i="7" s="1"/>
  <c r="B468" i="7" s="1"/>
  <c r="B469" i="7" s="1"/>
  <c r="B470" i="7" s="1"/>
  <c r="B471" i="7" s="1"/>
  <c r="B472" i="7" s="1"/>
  <c r="B473" i="7" s="1"/>
  <c r="B474" i="7" s="1"/>
  <c r="B475" i="7" s="1"/>
  <c r="B476" i="7" s="1"/>
  <c r="B477" i="7" s="1"/>
  <c r="B478" i="7" s="1"/>
  <c r="B479" i="7" s="1"/>
  <c r="B480" i="7" s="1"/>
  <c r="B481" i="7" s="1"/>
  <c r="B482" i="7" s="1"/>
  <c r="J383" i="7"/>
  <c r="I383" i="7"/>
  <c r="L378" i="7"/>
  <c r="J375" i="7"/>
  <c r="I375" i="7"/>
  <c r="J374" i="7"/>
  <c r="I374" i="7"/>
  <c r="J373" i="7"/>
  <c r="I373" i="7"/>
  <c r="J372" i="7"/>
  <c r="I372" i="7"/>
  <c r="J371" i="7"/>
  <c r="I371" i="7"/>
  <c r="J370" i="7"/>
  <c r="I370" i="7"/>
  <c r="J369" i="7"/>
  <c r="I369" i="7"/>
  <c r="J368" i="7"/>
  <c r="I368" i="7"/>
  <c r="J367" i="7"/>
  <c r="I367" i="7"/>
  <c r="J366" i="7"/>
  <c r="I366" i="7"/>
  <c r="J365" i="7"/>
  <c r="I365" i="7"/>
  <c r="J364" i="7"/>
  <c r="I364" i="7"/>
  <c r="J363" i="7"/>
  <c r="I363" i="7"/>
  <c r="J362" i="7"/>
  <c r="I362" i="7"/>
  <c r="J361" i="7"/>
  <c r="I361" i="7"/>
  <c r="J360" i="7"/>
  <c r="I360" i="7"/>
  <c r="J359" i="7"/>
  <c r="I359" i="7"/>
  <c r="J358" i="7"/>
  <c r="I358" i="7"/>
  <c r="J357" i="7"/>
  <c r="I357" i="7"/>
  <c r="J356" i="7"/>
  <c r="I356" i="7"/>
  <c r="J355" i="7"/>
  <c r="I355" i="7"/>
  <c r="J354" i="7"/>
  <c r="I354" i="7"/>
  <c r="J353" i="7"/>
  <c r="I353" i="7"/>
  <c r="J352" i="7"/>
  <c r="I352" i="7"/>
  <c r="J351" i="7"/>
  <c r="I351" i="7"/>
  <c r="J350" i="7"/>
  <c r="I350" i="7"/>
  <c r="J349" i="7"/>
  <c r="I349" i="7"/>
  <c r="J348" i="7"/>
  <c r="I348" i="7"/>
  <c r="J347" i="7"/>
  <c r="I347" i="7"/>
  <c r="J346" i="7"/>
  <c r="I346" i="7"/>
  <c r="J345" i="7"/>
  <c r="I345" i="7"/>
  <c r="J344" i="7"/>
  <c r="I344" i="7"/>
  <c r="J343" i="7"/>
  <c r="I343" i="7"/>
  <c r="J342" i="7"/>
  <c r="I342" i="7"/>
  <c r="J341" i="7"/>
  <c r="I341" i="7"/>
  <c r="J340" i="7"/>
  <c r="I340" i="7"/>
  <c r="J339" i="7"/>
  <c r="I339" i="7"/>
  <c r="J338" i="7"/>
  <c r="I338" i="7"/>
  <c r="J337" i="7"/>
  <c r="I337" i="7"/>
  <c r="J336" i="7"/>
  <c r="I336" i="7"/>
  <c r="J335" i="7"/>
  <c r="I335" i="7"/>
  <c r="J334" i="7"/>
  <c r="I334" i="7"/>
  <c r="J333" i="7"/>
  <c r="I333" i="7"/>
  <c r="J332" i="7"/>
  <c r="I332" i="7"/>
  <c r="J331" i="7"/>
  <c r="I331" i="7"/>
  <c r="J330" i="7"/>
  <c r="I330" i="7"/>
  <c r="J329" i="7"/>
  <c r="I329" i="7"/>
  <c r="J328" i="7"/>
  <c r="I328" i="7"/>
  <c r="J327" i="7"/>
  <c r="I327" i="7"/>
  <c r="J326" i="7"/>
  <c r="I326" i="7"/>
  <c r="J325" i="7"/>
  <c r="I325" i="7"/>
  <c r="J324" i="7"/>
  <c r="I324" i="7"/>
  <c r="J323" i="7"/>
  <c r="I323" i="7"/>
  <c r="J322" i="7"/>
  <c r="I322" i="7"/>
  <c r="J321" i="7"/>
  <c r="I321" i="7"/>
  <c r="J320" i="7"/>
  <c r="I320" i="7"/>
  <c r="J319" i="7"/>
  <c r="I319" i="7"/>
  <c r="J318" i="7"/>
  <c r="I318" i="7"/>
  <c r="J317" i="7"/>
  <c r="I317" i="7"/>
  <c r="J316" i="7"/>
  <c r="I316" i="7"/>
  <c r="J315" i="7"/>
  <c r="I315" i="7"/>
  <c r="J314" i="7"/>
  <c r="I314" i="7"/>
  <c r="J313" i="7"/>
  <c r="I313" i="7"/>
  <c r="J312" i="7"/>
  <c r="I312" i="7"/>
  <c r="J311" i="7"/>
  <c r="I311" i="7"/>
  <c r="J310" i="7"/>
  <c r="I310" i="7"/>
  <c r="J309" i="7"/>
  <c r="I309" i="7"/>
  <c r="J308" i="7"/>
  <c r="I308" i="7"/>
  <c r="J307" i="7"/>
  <c r="I307" i="7"/>
  <c r="J306" i="7"/>
  <c r="I306" i="7"/>
  <c r="J305" i="7"/>
  <c r="I305" i="7"/>
  <c r="J304" i="7"/>
  <c r="I304" i="7"/>
  <c r="J303" i="7"/>
  <c r="I303" i="7"/>
  <c r="J302" i="7"/>
  <c r="I302" i="7"/>
  <c r="J301" i="7"/>
  <c r="I301" i="7"/>
  <c r="J300" i="7"/>
  <c r="I300" i="7"/>
  <c r="J299" i="7"/>
  <c r="I299" i="7"/>
  <c r="J298" i="7"/>
  <c r="I298" i="7"/>
  <c r="J297" i="7"/>
  <c r="I297" i="7"/>
  <c r="J296" i="7"/>
  <c r="I296" i="7"/>
  <c r="J295" i="7"/>
  <c r="I295" i="7"/>
  <c r="J294" i="7"/>
  <c r="I294" i="7"/>
  <c r="J293" i="7"/>
  <c r="I293" i="7"/>
  <c r="J292" i="7"/>
  <c r="I292" i="7"/>
  <c r="J291" i="7"/>
  <c r="I291" i="7"/>
  <c r="J290" i="7"/>
  <c r="I290" i="7"/>
  <c r="J289" i="7"/>
  <c r="I289" i="7"/>
  <c r="J288" i="7"/>
  <c r="I288" i="7"/>
  <c r="J287" i="7"/>
  <c r="I287" i="7"/>
  <c r="J286" i="7"/>
  <c r="I286" i="7"/>
  <c r="J285" i="7"/>
  <c r="I285" i="7"/>
  <c r="J284" i="7"/>
  <c r="I284" i="7"/>
  <c r="J283" i="7"/>
  <c r="I283" i="7"/>
  <c r="J282" i="7"/>
  <c r="I282" i="7"/>
  <c r="J281" i="7"/>
  <c r="I281" i="7"/>
  <c r="J280" i="7"/>
  <c r="I280" i="7"/>
  <c r="J279" i="7"/>
  <c r="I279" i="7"/>
  <c r="J278" i="7"/>
  <c r="I278" i="7"/>
  <c r="J277" i="7"/>
  <c r="I277" i="7"/>
  <c r="B277" i="7"/>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B352" i="7" s="1"/>
  <c r="B353" i="7" s="1"/>
  <c r="B354" i="7" s="1"/>
  <c r="B355" i="7" s="1"/>
  <c r="B356" i="7" s="1"/>
  <c r="B357" i="7" s="1"/>
  <c r="B358" i="7" s="1"/>
  <c r="B359" i="7" s="1"/>
  <c r="B360" i="7" s="1"/>
  <c r="B361" i="7" s="1"/>
  <c r="B362" i="7" s="1"/>
  <c r="B363" i="7" s="1"/>
  <c r="B364" i="7" s="1"/>
  <c r="B365" i="7" s="1"/>
  <c r="B366" i="7" s="1"/>
  <c r="B367" i="7" s="1"/>
  <c r="B368" i="7" s="1"/>
  <c r="B369" i="7" s="1"/>
  <c r="B370" i="7" s="1"/>
  <c r="B371" i="7" s="1"/>
  <c r="B372" i="7" s="1"/>
  <c r="B373" i="7" s="1"/>
  <c r="B374" i="7" s="1"/>
  <c r="J276" i="7"/>
  <c r="I276" i="7"/>
  <c r="B276" i="7"/>
  <c r="J275" i="7"/>
  <c r="I275" i="7"/>
  <c r="L270" i="7"/>
  <c r="J267" i="7"/>
  <c r="I267" i="7"/>
  <c r="J266" i="7"/>
  <c r="I266" i="7"/>
  <c r="J265" i="7"/>
  <c r="I265" i="7"/>
  <c r="J264" i="7"/>
  <c r="I264" i="7"/>
  <c r="J263" i="7"/>
  <c r="I263" i="7"/>
  <c r="J262" i="7"/>
  <c r="I262" i="7"/>
  <c r="J261" i="7"/>
  <c r="I261" i="7"/>
  <c r="J260" i="7"/>
  <c r="I260" i="7"/>
  <c r="J259" i="7"/>
  <c r="I259" i="7"/>
  <c r="J258" i="7"/>
  <c r="I258" i="7"/>
  <c r="J257" i="7"/>
  <c r="I257" i="7"/>
  <c r="J256" i="7"/>
  <c r="I256" i="7"/>
  <c r="J255" i="7"/>
  <c r="I255" i="7"/>
  <c r="J254" i="7"/>
  <c r="I254" i="7"/>
  <c r="J253" i="7"/>
  <c r="I253" i="7"/>
  <c r="J252" i="7"/>
  <c r="I252" i="7"/>
  <c r="J251" i="7"/>
  <c r="I251" i="7"/>
  <c r="J250" i="7"/>
  <c r="I250" i="7"/>
  <c r="J249" i="7"/>
  <c r="I249" i="7"/>
  <c r="J248" i="7"/>
  <c r="I248" i="7"/>
  <c r="J247" i="7"/>
  <c r="I247" i="7"/>
  <c r="J246" i="7"/>
  <c r="I246" i="7"/>
  <c r="J245" i="7"/>
  <c r="I245" i="7"/>
  <c r="J244" i="7"/>
  <c r="I244" i="7"/>
  <c r="J243" i="7"/>
  <c r="I243" i="7"/>
  <c r="J242" i="7"/>
  <c r="I242" i="7"/>
  <c r="J241" i="7"/>
  <c r="I241" i="7"/>
  <c r="J240" i="7"/>
  <c r="I240" i="7"/>
  <c r="J239" i="7"/>
  <c r="I239" i="7"/>
  <c r="J238" i="7"/>
  <c r="I238" i="7"/>
  <c r="J237" i="7"/>
  <c r="I237" i="7"/>
  <c r="J236" i="7"/>
  <c r="I236" i="7"/>
  <c r="J235" i="7"/>
  <c r="I235" i="7"/>
  <c r="J234" i="7"/>
  <c r="I234" i="7"/>
  <c r="J233" i="7"/>
  <c r="I233" i="7"/>
  <c r="J232" i="7"/>
  <c r="I232" i="7"/>
  <c r="J231" i="7"/>
  <c r="I231" i="7"/>
  <c r="J230" i="7"/>
  <c r="I230" i="7"/>
  <c r="J229" i="7"/>
  <c r="I229" i="7"/>
  <c r="J228" i="7"/>
  <c r="I228" i="7"/>
  <c r="J227" i="7"/>
  <c r="I227" i="7"/>
  <c r="J226" i="7"/>
  <c r="I226" i="7"/>
  <c r="J225" i="7"/>
  <c r="I225" i="7"/>
  <c r="J224" i="7"/>
  <c r="I224" i="7"/>
  <c r="J223" i="7"/>
  <c r="I223" i="7"/>
  <c r="J222" i="7"/>
  <c r="I222" i="7"/>
  <c r="J221" i="7"/>
  <c r="I221" i="7"/>
  <c r="J220" i="7"/>
  <c r="I220" i="7"/>
  <c r="J219" i="7"/>
  <c r="I219" i="7"/>
  <c r="J218" i="7"/>
  <c r="I218" i="7"/>
  <c r="J217" i="7"/>
  <c r="I217" i="7"/>
  <c r="J216" i="7"/>
  <c r="I216" i="7"/>
  <c r="J215" i="7"/>
  <c r="I215" i="7"/>
  <c r="J214" i="7"/>
  <c r="I214" i="7"/>
  <c r="J213" i="7"/>
  <c r="I213" i="7"/>
  <c r="J212" i="7"/>
  <c r="I212" i="7"/>
  <c r="J211" i="7"/>
  <c r="I211" i="7"/>
  <c r="J210" i="7"/>
  <c r="I210" i="7"/>
  <c r="J209" i="7"/>
  <c r="I209" i="7"/>
  <c r="J208" i="7"/>
  <c r="I208" i="7"/>
  <c r="J207" i="7"/>
  <c r="I207" i="7"/>
  <c r="J206" i="7"/>
  <c r="I206" i="7"/>
  <c r="J205" i="7"/>
  <c r="I205" i="7"/>
  <c r="J204" i="7"/>
  <c r="I204" i="7"/>
  <c r="J203" i="7"/>
  <c r="I203" i="7"/>
  <c r="J202" i="7"/>
  <c r="I202" i="7"/>
  <c r="J201" i="7"/>
  <c r="I201" i="7"/>
  <c r="J200" i="7"/>
  <c r="I200" i="7"/>
  <c r="J199" i="7"/>
  <c r="I199" i="7"/>
  <c r="J198" i="7"/>
  <c r="I198" i="7"/>
  <c r="J197" i="7"/>
  <c r="I197" i="7"/>
  <c r="J196" i="7"/>
  <c r="I196" i="7"/>
  <c r="J195" i="7"/>
  <c r="I195" i="7"/>
  <c r="J194" i="7"/>
  <c r="I194" i="7"/>
  <c r="J193" i="7"/>
  <c r="I193" i="7"/>
  <c r="J192" i="7"/>
  <c r="I192" i="7"/>
  <c r="J191" i="7"/>
  <c r="I191" i="7"/>
  <c r="J190" i="7"/>
  <c r="I190" i="7"/>
  <c r="J189" i="7"/>
  <c r="I189" i="7"/>
  <c r="J188" i="7"/>
  <c r="I188" i="7"/>
  <c r="J187" i="7"/>
  <c r="I187" i="7"/>
  <c r="J186" i="7"/>
  <c r="I186" i="7"/>
  <c r="J185" i="7"/>
  <c r="I185" i="7"/>
  <c r="J184" i="7"/>
  <c r="I184" i="7"/>
  <c r="J183" i="7"/>
  <c r="I183" i="7"/>
  <c r="J182" i="7"/>
  <c r="I182" i="7"/>
  <c r="J181" i="7"/>
  <c r="I181" i="7"/>
  <c r="J180" i="7"/>
  <c r="I180" i="7"/>
  <c r="J179" i="7"/>
  <c r="I179" i="7"/>
  <c r="J178" i="7"/>
  <c r="I178" i="7"/>
  <c r="J177" i="7"/>
  <c r="I177" i="7"/>
  <c r="J176" i="7"/>
  <c r="I176" i="7"/>
  <c r="J175" i="7"/>
  <c r="I175" i="7"/>
  <c r="J174" i="7"/>
  <c r="I174" i="7"/>
  <c r="J173" i="7"/>
  <c r="I173" i="7"/>
  <c r="J172" i="7"/>
  <c r="I172" i="7"/>
  <c r="J171" i="7"/>
  <c r="I171" i="7"/>
  <c r="J170" i="7"/>
  <c r="I170" i="7"/>
  <c r="J169" i="7"/>
  <c r="I169" i="7"/>
  <c r="J168" i="7"/>
  <c r="I168" i="7"/>
  <c r="J167" i="7"/>
  <c r="I167" i="7"/>
  <c r="J166" i="7"/>
  <c r="I166" i="7"/>
  <c r="J165" i="7"/>
  <c r="I165" i="7"/>
  <c r="J164" i="7"/>
  <c r="I164" i="7"/>
  <c r="J163" i="7"/>
  <c r="I163" i="7"/>
  <c r="J162" i="7"/>
  <c r="I162" i="7"/>
  <c r="J161" i="7"/>
  <c r="I161" i="7"/>
  <c r="J160" i="7"/>
  <c r="I160" i="7"/>
  <c r="J159" i="7"/>
  <c r="I159" i="7"/>
  <c r="J158" i="7"/>
  <c r="I158" i="7"/>
  <c r="J157" i="7"/>
  <c r="I157" i="7"/>
  <c r="J156" i="7"/>
  <c r="I156" i="7"/>
  <c r="J155" i="7"/>
  <c r="I155" i="7"/>
  <c r="J154" i="7"/>
  <c r="I154" i="7"/>
  <c r="J153" i="7"/>
  <c r="I153" i="7"/>
  <c r="J152" i="7"/>
  <c r="I152" i="7"/>
  <c r="J151" i="7"/>
  <c r="I151" i="7"/>
  <c r="J150" i="7"/>
  <c r="I150" i="7"/>
  <c r="J149" i="7"/>
  <c r="I149" i="7"/>
  <c r="J148" i="7"/>
  <c r="I148" i="7"/>
  <c r="J147" i="7"/>
  <c r="I147" i="7"/>
  <c r="J146" i="7"/>
  <c r="I146" i="7"/>
  <c r="J145" i="7"/>
  <c r="I145" i="7"/>
  <c r="J144" i="7"/>
  <c r="I144" i="7"/>
  <c r="J143" i="7"/>
  <c r="I143" i="7"/>
  <c r="J142" i="7"/>
  <c r="I142" i="7"/>
  <c r="J141" i="7"/>
  <c r="I141" i="7"/>
  <c r="J140" i="7"/>
  <c r="I140" i="7"/>
  <c r="J139" i="7"/>
  <c r="I139" i="7"/>
  <c r="J138" i="7"/>
  <c r="I138" i="7"/>
  <c r="J137" i="7"/>
  <c r="I137" i="7"/>
  <c r="J136" i="7"/>
  <c r="I136" i="7"/>
  <c r="J135" i="7"/>
  <c r="I135" i="7"/>
  <c r="J134" i="7"/>
  <c r="I134" i="7"/>
  <c r="J133" i="7"/>
  <c r="I133" i="7"/>
  <c r="J132" i="7"/>
  <c r="I132" i="7"/>
  <c r="J131" i="7"/>
  <c r="I131" i="7"/>
  <c r="J130" i="7"/>
  <c r="I130" i="7"/>
  <c r="J129" i="7"/>
  <c r="I129" i="7"/>
  <c r="J128" i="7"/>
  <c r="I128" i="7"/>
  <c r="J127" i="7"/>
  <c r="I127" i="7"/>
  <c r="J126" i="7"/>
  <c r="I126" i="7"/>
  <c r="J125" i="7"/>
  <c r="I125" i="7"/>
  <c r="J124" i="7"/>
  <c r="I124" i="7"/>
  <c r="J123" i="7"/>
  <c r="I123" i="7"/>
  <c r="J122" i="7"/>
  <c r="I122" i="7"/>
  <c r="J121" i="7"/>
  <c r="I121" i="7"/>
  <c r="J120" i="7"/>
  <c r="I120" i="7"/>
  <c r="J119" i="7"/>
  <c r="I119" i="7"/>
  <c r="J118" i="7"/>
  <c r="I118" i="7"/>
  <c r="J117" i="7"/>
  <c r="I117" i="7"/>
  <c r="J116" i="7"/>
  <c r="I116" i="7"/>
  <c r="J115" i="7"/>
  <c r="I115" i="7"/>
  <c r="J114" i="7"/>
  <c r="I114" i="7"/>
  <c r="J113" i="7"/>
  <c r="I113" i="7"/>
  <c r="J112" i="7"/>
  <c r="I112" i="7"/>
  <c r="J111" i="7"/>
  <c r="I111" i="7"/>
  <c r="J110" i="7"/>
  <c r="I110" i="7"/>
  <c r="J109" i="7"/>
  <c r="I109" i="7"/>
  <c r="J108" i="7"/>
  <c r="I108" i="7"/>
  <c r="J107" i="7"/>
  <c r="I107" i="7"/>
  <c r="J106" i="7"/>
  <c r="I106" i="7"/>
  <c r="J105" i="7"/>
  <c r="I105" i="7"/>
  <c r="J104" i="7"/>
  <c r="I104" i="7"/>
  <c r="J103" i="7"/>
  <c r="I103" i="7"/>
  <c r="J102" i="7"/>
  <c r="I102" i="7"/>
  <c r="J101" i="7"/>
  <c r="I101" i="7"/>
  <c r="J100" i="7"/>
  <c r="I100" i="7"/>
  <c r="J99" i="7"/>
  <c r="I99" i="7"/>
  <c r="J98" i="7"/>
  <c r="I98" i="7"/>
  <c r="J97" i="7"/>
  <c r="I97" i="7"/>
  <c r="J96" i="7"/>
  <c r="I96" i="7"/>
  <c r="J95" i="7"/>
  <c r="I95" i="7"/>
  <c r="J94" i="7"/>
  <c r="I94" i="7"/>
  <c r="J93" i="7"/>
  <c r="I93" i="7"/>
  <c r="J92" i="7"/>
  <c r="I92" i="7"/>
  <c r="J91" i="7"/>
  <c r="I91" i="7"/>
  <c r="J90" i="7"/>
  <c r="I90" i="7"/>
  <c r="J89" i="7"/>
  <c r="I89" i="7"/>
  <c r="J88" i="7"/>
  <c r="I88" i="7"/>
  <c r="J87" i="7"/>
  <c r="I87" i="7"/>
  <c r="J86" i="7"/>
  <c r="I86" i="7"/>
  <c r="J85" i="7"/>
  <c r="I85" i="7"/>
  <c r="J84" i="7"/>
  <c r="I84" i="7"/>
  <c r="J83" i="7"/>
  <c r="I83" i="7"/>
  <c r="J82" i="7"/>
  <c r="I82" i="7"/>
  <c r="J81" i="7"/>
  <c r="I81" i="7"/>
  <c r="J80" i="7"/>
  <c r="I80" i="7"/>
  <c r="J79" i="7"/>
  <c r="I79" i="7"/>
  <c r="J78" i="7"/>
  <c r="I78" i="7"/>
  <c r="J77" i="7"/>
  <c r="I77" i="7"/>
  <c r="J76" i="7"/>
  <c r="I76" i="7"/>
  <c r="J75" i="7"/>
  <c r="I75" i="7"/>
  <c r="J74" i="7"/>
  <c r="I74" i="7"/>
  <c r="J73" i="7"/>
  <c r="I73" i="7"/>
  <c r="J72" i="7"/>
  <c r="I72" i="7"/>
  <c r="J71" i="7"/>
  <c r="I71" i="7"/>
  <c r="J70" i="7"/>
  <c r="I70" i="7"/>
  <c r="J69" i="7"/>
  <c r="I69" i="7"/>
  <c r="J68" i="7"/>
  <c r="I68" i="7"/>
  <c r="J67" i="7"/>
  <c r="I67" i="7"/>
  <c r="J66" i="7"/>
  <c r="I66" i="7"/>
  <c r="J65" i="7"/>
  <c r="I65" i="7"/>
  <c r="J64" i="7"/>
  <c r="I64" i="7"/>
  <c r="J63" i="7"/>
  <c r="I63" i="7"/>
  <c r="J62" i="7"/>
  <c r="I62" i="7"/>
  <c r="J61" i="7"/>
  <c r="I61" i="7"/>
  <c r="J60" i="7"/>
  <c r="I60" i="7"/>
  <c r="J59" i="7"/>
  <c r="I59" i="7"/>
  <c r="J58" i="7"/>
  <c r="I58" i="7"/>
  <c r="J57" i="7"/>
  <c r="I57" i="7"/>
  <c r="J56" i="7"/>
  <c r="I56" i="7"/>
  <c r="J55" i="7"/>
  <c r="I55" i="7"/>
  <c r="J54" i="7"/>
  <c r="I54" i="7"/>
  <c r="J53" i="7"/>
  <c r="I53" i="7"/>
  <c r="J52" i="7"/>
  <c r="I52" i="7"/>
  <c r="J51" i="7"/>
  <c r="I51" i="7"/>
  <c r="J50" i="7"/>
  <c r="I50" i="7"/>
  <c r="J49" i="7"/>
  <c r="I49" i="7"/>
  <c r="J48" i="7"/>
  <c r="I48" i="7"/>
  <c r="J47" i="7"/>
  <c r="I47" i="7"/>
  <c r="J46" i="7"/>
  <c r="I46" i="7"/>
  <c r="J45" i="7"/>
  <c r="I45" i="7"/>
  <c r="J44" i="7"/>
  <c r="I44" i="7"/>
  <c r="J43" i="7"/>
  <c r="I43" i="7"/>
  <c r="J42" i="7"/>
  <c r="I42" i="7"/>
  <c r="J41" i="7"/>
  <c r="I41" i="7"/>
  <c r="J40" i="7"/>
  <c r="I40" i="7"/>
  <c r="J39" i="7"/>
  <c r="I39" i="7"/>
  <c r="J38" i="7"/>
  <c r="I38" i="7"/>
  <c r="J37" i="7"/>
  <c r="I37" i="7"/>
  <c r="J36" i="7"/>
  <c r="I36" i="7"/>
  <c r="J35" i="7"/>
  <c r="I35" i="7"/>
  <c r="J34" i="7"/>
  <c r="I34" i="7"/>
  <c r="J33" i="7"/>
  <c r="I33" i="7"/>
  <c r="J32" i="7"/>
  <c r="I32" i="7"/>
  <c r="J31" i="7"/>
  <c r="I31" i="7"/>
  <c r="J30" i="7"/>
  <c r="I30" i="7"/>
  <c r="J29" i="7"/>
  <c r="I29" i="7"/>
  <c r="J28" i="7"/>
  <c r="I28" i="7"/>
  <c r="J27" i="7"/>
  <c r="I27" i="7"/>
  <c r="J26" i="7"/>
  <c r="I26" i="7"/>
  <c r="J25" i="7"/>
  <c r="I25" i="7"/>
  <c r="J24" i="7"/>
  <c r="I24" i="7"/>
  <c r="J23" i="7"/>
  <c r="I23" i="7"/>
  <c r="J22" i="7"/>
  <c r="I22" i="7"/>
  <c r="J21" i="7"/>
  <c r="I21" i="7"/>
  <c r="J20" i="7"/>
  <c r="I20" i="7"/>
  <c r="J19" i="7"/>
  <c r="I19" i="7"/>
  <c r="J18" i="7"/>
  <c r="I18" i="7"/>
  <c r="B18" i="7"/>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J17" i="7"/>
  <c r="I17" i="7"/>
  <c r="L10" i="7"/>
  <c r="L141" i="7" s="1"/>
  <c r="G141" i="7" s="1"/>
  <c r="D8" i="7"/>
  <c r="D7" i="7"/>
  <c r="D6" i="7"/>
  <c r="F30" i="11"/>
  <c r="D9" i="7" s="1"/>
  <c r="K51" i="9" l="1"/>
  <c r="O51" i="9"/>
  <c r="J51" i="9"/>
  <c r="L48" i="7"/>
  <c r="G48" i="7" s="1"/>
  <c r="L19" i="7"/>
  <c r="G19" i="7" s="1"/>
  <c r="L24" i="7"/>
  <c r="G24" i="7" s="1"/>
  <c r="I485" i="7"/>
  <c r="J31" i="9"/>
  <c r="P31" i="9"/>
  <c r="R31" i="9" s="1"/>
  <c r="J44" i="9"/>
  <c r="L32" i="7"/>
  <c r="G32" i="7" s="1"/>
  <c r="L64" i="7"/>
  <c r="G64" i="7" s="1"/>
  <c r="J485" i="7"/>
  <c r="K31" i="9"/>
  <c r="O35" i="9"/>
  <c r="P38" i="9"/>
  <c r="R38" i="9" s="1"/>
  <c r="P39" i="9"/>
  <c r="R39" i="9" s="1"/>
  <c r="K41" i="9"/>
  <c r="K44" i="9"/>
  <c r="P44" i="9"/>
  <c r="R44" i="9" s="1"/>
  <c r="P51" i="9"/>
  <c r="R51" i="9" s="1"/>
  <c r="J162" i="10"/>
  <c r="L56" i="7"/>
  <c r="G56" i="7" s="1"/>
  <c r="L40" i="7"/>
  <c r="G40" i="7" s="1"/>
  <c r="L72" i="7"/>
  <c r="G72" i="7" s="1"/>
  <c r="H47" i="9"/>
  <c r="F11" i="15"/>
  <c r="L26" i="7"/>
  <c r="G26" i="7" s="1"/>
  <c r="L23" i="7"/>
  <c r="G23" i="7" s="1"/>
  <c r="E7" i="10"/>
  <c r="E6" i="9"/>
  <c r="L68" i="7"/>
  <c r="G68" i="7" s="1"/>
  <c r="L17" i="7"/>
  <c r="L25" i="7"/>
  <c r="G25" i="7" s="1"/>
  <c r="L33" i="7"/>
  <c r="G33" i="7" s="1"/>
  <c r="L41" i="7"/>
  <c r="G41" i="7" s="1"/>
  <c r="L49" i="7"/>
  <c r="G49" i="7" s="1"/>
  <c r="L57" i="7"/>
  <c r="G57" i="7" s="1"/>
  <c r="L65" i="7"/>
  <c r="G65" i="7" s="1"/>
  <c r="L73" i="7"/>
  <c r="G73" i="7" s="1"/>
  <c r="L81" i="7"/>
  <c r="G81" i="7" s="1"/>
  <c r="L89" i="7"/>
  <c r="G89" i="7" s="1"/>
  <c r="L97" i="7"/>
  <c r="G97" i="7" s="1"/>
  <c r="L102" i="7"/>
  <c r="G102" i="7" s="1"/>
  <c r="L121" i="7"/>
  <c r="G121" i="7" s="1"/>
  <c r="L477" i="7"/>
  <c r="G477" i="7" s="1"/>
  <c r="L469" i="7"/>
  <c r="G469" i="7" s="1"/>
  <c r="L461" i="7"/>
  <c r="G461" i="7" s="1"/>
  <c r="L453" i="7"/>
  <c r="G453" i="7" s="1"/>
  <c r="L445" i="7"/>
  <c r="G445" i="7" s="1"/>
  <c r="L437" i="7"/>
  <c r="G437" i="7" s="1"/>
  <c r="L429" i="7"/>
  <c r="G429" i="7" s="1"/>
  <c r="L421" i="7"/>
  <c r="G421" i="7" s="1"/>
  <c r="L413" i="7"/>
  <c r="G413" i="7" s="1"/>
  <c r="L405" i="7"/>
  <c r="G405" i="7" s="1"/>
  <c r="L397" i="7"/>
  <c r="G397" i="7" s="1"/>
  <c r="L389" i="7"/>
  <c r="G389" i="7" s="1"/>
  <c r="L368" i="7"/>
  <c r="G368" i="7" s="1"/>
  <c r="L360" i="7"/>
  <c r="G360" i="7" s="1"/>
  <c r="L352" i="7"/>
  <c r="G352" i="7" s="1"/>
  <c r="L344" i="7"/>
  <c r="G344" i="7" s="1"/>
  <c r="L336" i="7"/>
  <c r="G336" i="7" s="1"/>
  <c r="L480" i="7"/>
  <c r="G480" i="7" s="1"/>
  <c r="L472" i="7"/>
  <c r="G472" i="7" s="1"/>
  <c r="L464" i="7"/>
  <c r="G464" i="7" s="1"/>
  <c r="L456" i="7"/>
  <c r="G456" i="7" s="1"/>
  <c r="L448" i="7"/>
  <c r="G448" i="7" s="1"/>
  <c r="L440" i="7"/>
  <c r="G440" i="7" s="1"/>
  <c r="L432" i="7"/>
  <c r="G432" i="7" s="1"/>
  <c r="L424" i="7"/>
  <c r="G424" i="7" s="1"/>
  <c r="L416" i="7"/>
  <c r="G416" i="7" s="1"/>
  <c r="L408" i="7"/>
  <c r="G408" i="7" s="1"/>
  <c r="L400" i="7"/>
  <c r="G400" i="7" s="1"/>
  <c r="L392" i="7"/>
  <c r="G392" i="7" s="1"/>
  <c r="L384" i="7"/>
  <c r="G384" i="7" s="1"/>
  <c r="L371" i="7"/>
  <c r="G371" i="7" s="1"/>
  <c r="L363" i="7"/>
  <c r="G363" i="7" s="1"/>
  <c r="L355" i="7"/>
  <c r="G355" i="7" s="1"/>
  <c r="L347" i="7"/>
  <c r="G347" i="7" s="1"/>
  <c r="L339" i="7"/>
  <c r="G339" i="7" s="1"/>
  <c r="L331" i="7"/>
  <c r="G331" i="7" s="1"/>
  <c r="L475" i="7"/>
  <c r="G475" i="7" s="1"/>
  <c r="L467" i="7"/>
  <c r="G467" i="7" s="1"/>
  <c r="L459" i="7"/>
  <c r="G459" i="7" s="1"/>
  <c r="L451" i="7"/>
  <c r="G451" i="7" s="1"/>
  <c r="L443" i="7"/>
  <c r="G443" i="7" s="1"/>
  <c r="L435" i="7"/>
  <c r="G435" i="7" s="1"/>
  <c r="L427" i="7"/>
  <c r="G427" i="7" s="1"/>
  <c r="L419" i="7"/>
  <c r="G419" i="7" s="1"/>
  <c r="L411" i="7"/>
  <c r="G411" i="7" s="1"/>
  <c r="L403" i="7"/>
  <c r="G403" i="7" s="1"/>
  <c r="L395" i="7"/>
  <c r="G395" i="7" s="1"/>
  <c r="L387" i="7"/>
  <c r="G387" i="7" s="1"/>
  <c r="L374" i="7"/>
  <c r="G374" i="7" s="1"/>
  <c r="L366" i="7"/>
  <c r="G366" i="7" s="1"/>
  <c r="L358" i="7"/>
  <c r="G358" i="7" s="1"/>
  <c r="L350" i="7"/>
  <c r="G350" i="7" s="1"/>
  <c r="L342" i="7"/>
  <c r="G342" i="7" s="1"/>
  <c r="L334" i="7"/>
  <c r="G334" i="7" s="1"/>
  <c r="L483" i="7"/>
  <c r="G483" i="7" s="1"/>
  <c r="L478" i="7"/>
  <c r="G478" i="7" s="1"/>
  <c r="L470" i="7"/>
  <c r="G470" i="7" s="1"/>
  <c r="L462" i="7"/>
  <c r="G462" i="7" s="1"/>
  <c r="L454" i="7"/>
  <c r="G454" i="7" s="1"/>
  <c r="L446" i="7"/>
  <c r="G446" i="7" s="1"/>
  <c r="L438" i="7"/>
  <c r="G438" i="7" s="1"/>
  <c r="L430" i="7"/>
  <c r="G430" i="7" s="1"/>
  <c r="L422" i="7"/>
  <c r="G422" i="7" s="1"/>
  <c r="L414" i="7"/>
  <c r="G414" i="7" s="1"/>
  <c r="L406" i="7"/>
  <c r="G406" i="7" s="1"/>
  <c r="L398" i="7"/>
  <c r="G398" i="7" s="1"/>
  <c r="L390" i="7"/>
  <c r="G390" i="7" s="1"/>
  <c r="L369" i="7"/>
  <c r="G369" i="7" s="1"/>
  <c r="L361" i="7"/>
  <c r="G361" i="7" s="1"/>
  <c r="L353" i="7"/>
  <c r="G353" i="7" s="1"/>
  <c r="L345" i="7"/>
  <c r="G345" i="7" s="1"/>
  <c r="L337" i="7"/>
  <c r="G337" i="7" s="1"/>
  <c r="L329" i="7"/>
  <c r="G329" i="7" s="1"/>
  <c r="L481" i="7"/>
  <c r="G481" i="7" s="1"/>
  <c r="L473" i="7"/>
  <c r="G473" i="7" s="1"/>
  <c r="L465" i="7"/>
  <c r="G465" i="7" s="1"/>
  <c r="L457" i="7"/>
  <c r="G457" i="7" s="1"/>
  <c r="L449" i="7"/>
  <c r="G449" i="7" s="1"/>
  <c r="L441" i="7"/>
  <c r="G441" i="7" s="1"/>
  <c r="L433" i="7"/>
  <c r="G433" i="7" s="1"/>
  <c r="L425" i="7"/>
  <c r="G425" i="7" s="1"/>
  <c r="L417" i="7"/>
  <c r="G417" i="7" s="1"/>
  <c r="L409" i="7"/>
  <c r="G409" i="7" s="1"/>
  <c r="L401" i="7"/>
  <c r="G401" i="7" s="1"/>
  <c r="L393" i="7"/>
  <c r="G393" i="7" s="1"/>
  <c r="L385" i="7"/>
  <c r="G385" i="7" s="1"/>
  <c r="L372" i="7"/>
  <c r="G372" i="7" s="1"/>
  <c r="L364" i="7"/>
  <c r="G364" i="7" s="1"/>
  <c r="L356" i="7"/>
  <c r="G356" i="7" s="1"/>
  <c r="L348" i="7"/>
  <c r="G348" i="7" s="1"/>
  <c r="L340" i="7"/>
  <c r="G340" i="7" s="1"/>
  <c r="L332" i="7"/>
  <c r="G332" i="7" s="1"/>
  <c r="L476" i="7"/>
  <c r="G476" i="7" s="1"/>
  <c r="L468" i="7"/>
  <c r="G468" i="7" s="1"/>
  <c r="L460" i="7"/>
  <c r="G460" i="7" s="1"/>
  <c r="L452" i="7"/>
  <c r="G452" i="7" s="1"/>
  <c r="L444" i="7"/>
  <c r="G444" i="7" s="1"/>
  <c r="L436" i="7"/>
  <c r="G436" i="7" s="1"/>
  <c r="L428" i="7"/>
  <c r="G428" i="7" s="1"/>
  <c r="L420" i="7"/>
  <c r="G420" i="7" s="1"/>
  <c r="L412" i="7"/>
  <c r="G412" i="7" s="1"/>
  <c r="L404" i="7"/>
  <c r="G404" i="7" s="1"/>
  <c r="L396" i="7"/>
  <c r="G396" i="7" s="1"/>
  <c r="L388" i="7"/>
  <c r="G388" i="7" s="1"/>
  <c r="L367" i="7"/>
  <c r="G367" i="7" s="1"/>
  <c r="L359" i="7"/>
  <c r="G359" i="7" s="1"/>
  <c r="L351" i="7"/>
  <c r="G351" i="7" s="1"/>
  <c r="L343" i="7"/>
  <c r="G343" i="7" s="1"/>
  <c r="L335" i="7"/>
  <c r="G335" i="7" s="1"/>
  <c r="L479" i="7"/>
  <c r="G479" i="7" s="1"/>
  <c r="L471" i="7"/>
  <c r="G471" i="7" s="1"/>
  <c r="L463" i="7"/>
  <c r="G463" i="7" s="1"/>
  <c r="L455" i="7"/>
  <c r="G455" i="7" s="1"/>
  <c r="L447" i="7"/>
  <c r="G447" i="7" s="1"/>
  <c r="L439" i="7"/>
  <c r="G439" i="7" s="1"/>
  <c r="L431" i="7"/>
  <c r="G431" i="7" s="1"/>
  <c r="L423" i="7"/>
  <c r="G423" i="7" s="1"/>
  <c r="L415" i="7"/>
  <c r="G415" i="7" s="1"/>
  <c r="L407" i="7"/>
  <c r="G407" i="7" s="1"/>
  <c r="L399" i="7"/>
  <c r="G399" i="7" s="1"/>
  <c r="L391" i="7"/>
  <c r="G391" i="7" s="1"/>
  <c r="L383" i="7"/>
  <c r="L375" i="7"/>
  <c r="G375" i="7" s="1"/>
  <c r="L370" i="7"/>
  <c r="G370" i="7" s="1"/>
  <c r="L362" i="7"/>
  <c r="G362" i="7" s="1"/>
  <c r="L354" i="7"/>
  <c r="G354" i="7" s="1"/>
  <c r="L346" i="7"/>
  <c r="G346" i="7" s="1"/>
  <c r="L482" i="7"/>
  <c r="G482" i="7" s="1"/>
  <c r="L474" i="7"/>
  <c r="G474" i="7" s="1"/>
  <c r="L466" i="7"/>
  <c r="G466" i="7" s="1"/>
  <c r="L458" i="7"/>
  <c r="G458" i="7" s="1"/>
  <c r="L450" i="7"/>
  <c r="G450" i="7" s="1"/>
  <c r="L442" i="7"/>
  <c r="G442" i="7" s="1"/>
  <c r="L434" i="7"/>
  <c r="G434" i="7" s="1"/>
  <c r="L426" i="7"/>
  <c r="G426" i="7" s="1"/>
  <c r="L418" i="7"/>
  <c r="G418" i="7" s="1"/>
  <c r="L410" i="7"/>
  <c r="G410" i="7" s="1"/>
  <c r="L402" i="7"/>
  <c r="G402" i="7" s="1"/>
  <c r="L394" i="7"/>
  <c r="G394" i="7" s="1"/>
  <c r="L386" i="7"/>
  <c r="G386" i="7" s="1"/>
  <c r="L373" i="7"/>
  <c r="G373" i="7" s="1"/>
  <c r="L365" i="7"/>
  <c r="G365" i="7" s="1"/>
  <c r="L357" i="7"/>
  <c r="G357" i="7" s="1"/>
  <c r="L349" i="7"/>
  <c r="G349" i="7" s="1"/>
  <c r="L341" i="7"/>
  <c r="G341" i="7" s="1"/>
  <c r="L333" i="7"/>
  <c r="G333" i="7" s="1"/>
  <c r="L326" i="7"/>
  <c r="G326" i="7" s="1"/>
  <c r="L318" i="7"/>
  <c r="G318" i="7" s="1"/>
  <c r="L310" i="7"/>
  <c r="G310" i="7" s="1"/>
  <c r="L302" i="7"/>
  <c r="G302" i="7" s="1"/>
  <c r="L294" i="7"/>
  <c r="G294" i="7" s="1"/>
  <c r="L286" i="7"/>
  <c r="G286" i="7" s="1"/>
  <c r="L278" i="7"/>
  <c r="G278" i="7" s="1"/>
  <c r="L265" i="7"/>
  <c r="G265" i="7" s="1"/>
  <c r="L257" i="7"/>
  <c r="G257" i="7" s="1"/>
  <c r="L249" i="7"/>
  <c r="G249" i="7" s="1"/>
  <c r="L241" i="7"/>
  <c r="G241" i="7" s="1"/>
  <c r="L233" i="7"/>
  <c r="G233" i="7" s="1"/>
  <c r="L225" i="7"/>
  <c r="G225" i="7" s="1"/>
  <c r="L217" i="7"/>
  <c r="G217" i="7" s="1"/>
  <c r="L209" i="7"/>
  <c r="G209" i="7" s="1"/>
  <c r="L201" i="7"/>
  <c r="G201" i="7" s="1"/>
  <c r="L193" i="7"/>
  <c r="G193" i="7" s="1"/>
  <c r="L185" i="7"/>
  <c r="G185" i="7" s="1"/>
  <c r="L177" i="7"/>
  <c r="G177" i="7" s="1"/>
  <c r="L169" i="7"/>
  <c r="G169" i="7" s="1"/>
  <c r="L161" i="7"/>
  <c r="G161" i="7" s="1"/>
  <c r="L153" i="7"/>
  <c r="G153" i="7" s="1"/>
  <c r="L145" i="7"/>
  <c r="G145" i="7" s="1"/>
  <c r="L137" i="7"/>
  <c r="G137" i="7" s="1"/>
  <c r="L129" i="7"/>
  <c r="G129" i="7" s="1"/>
  <c r="L321" i="7"/>
  <c r="G321" i="7" s="1"/>
  <c r="L313" i="7"/>
  <c r="G313" i="7" s="1"/>
  <c r="L305" i="7"/>
  <c r="G305" i="7" s="1"/>
  <c r="L297" i="7"/>
  <c r="G297" i="7" s="1"/>
  <c r="L289" i="7"/>
  <c r="G289" i="7" s="1"/>
  <c r="L281" i="7"/>
  <c r="G281" i="7" s="1"/>
  <c r="L260" i="7"/>
  <c r="G260" i="7" s="1"/>
  <c r="L252" i="7"/>
  <c r="G252" i="7" s="1"/>
  <c r="L244" i="7"/>
  <c r="G244" i="7" s="1"/>
  <c r="L236" i="7"/>
  <c r="G236" i="7" s="1"/>
  <c r="L228" i="7"/>
  <c r="G228" i="7" s="1"/>
  <c r="L220" i="7"/>
  <c r="G220" i="7" s="1"/>
  <c r="L212" i="7"/>
  <c r="G212" i="7" s="1"/>
  <c r="L204" i="7"/>
  <c r="G204" i="7" s="1"/>
  <c r="L196" i="7"/>
  <c r="G196" i="7" s="1"/>
  <c r="L188" i="7"/>
  <c r="G188" i="7" s="1"/>
  <c r="L180" i="7"/>
  <c r="G180" i="7" s="1"/>
  <c r="L172" i="7"/>
  <c r="G172" i="7" s="1"/>
  <c r="L164" i="7"/>
  <c r="G164" i="7" s="1"/>
  <c r="L156" i="7"/>
  <c r="G156" i="7" s="1"/>
  <c r="L148" i="7"/>
  <c r="G148" i="7" s="1"/>
  <c r="L140" i="7"/>
  <c r="G140" i="7" s="1"/>
  <c r="L132" i="7"/>
  <c r="G132" i="7" s="1"/>
  <c r="L124" i="7"/>
  <c r="G124" i="7" s="1"/>
  <c r="L116" i="7"/>
  <c r="G116" i="7" s="1"/>
  <c r="L338" i="7"/>
  <c r="G338" i="7" s="1"/>
  <c r="L324" i="7"/>
  <c r="G324" i="7" s="1"/>
  <c r="L316" i="7"/>
  <c r="G316" i="7" s="1"/>
  <c r="L308" i="7"/>
  <c r="G308" i="7" s="1"/>
  <c r="L300" i="7"/>
  <c r="G300" i="7" s="1"/>
  <c r="L292" i="7"/>
  <c r="G292" i="7" s="1"/>
  <c r="L284" i="7"/>
  <c r="G284" i="7" s="1"/>
  <c r="L276" i="7"/>
  <c r="G276" i="7" s="1"/>
  <c r="L263" i="7"/>
  <c r="G263" i="7" s="1"/>
  <c r="L255" i="7"/>
  <c r="G255" i="7" s="1"/>
  <c r="L247" i="7"/>
  <c r="G247" i="7" s="1"/>
  <c r="L239" i="7"/>
  <c r="G239" i="7" s="1"/>
  <c r="L231" i="7"/>
  <c r="G231" i="7" s="1"/>
  <c r="L223" i="7"/>
  <c r="G223" i="7" s="1"/>
  <c r="L215" i="7"/>
  <c r="G215" i="7" s="1"/>
  <c r="L207" i="7"/>
  <c r="G207" i="7" s="1"/>
  <c r="L199" i="7"/>
  <c r="G199" i="7" s="1"/>
  <c r="L191" i="7"/>
  <c r="G191" i="7" s="1"/>
  <c r="L183" i="7"/>
  <c r="G183" i="7" s="1"/>
  <c r="L175" i="7"/>
  <c r="G175" i="7" s="1"/>
  <c r="L167" i="7"/>
  <c r="G167" i="7" s="1"/>
  <c r="L159" i="7"/>
  <c r="G159" i="7" s="1"/>
  <c r="L151" i="7"/>
  <c r="G151" i="7" s="1"/>
  <c r="L143" i="7"/>
  <c r="G143" i="7" s="1"/>
  <c r="L135" i="7"/>
  <c r="G135" i="7" s="1"/>
  <c r="L127" i="7"/>
  <c r="G127" i="7" s="1"/>
  <c r="L119" i="7"/>
  <c r="G119" i="7" s="1"/>
  <c r="L111" i="7"/>
  <c r="G111" i="7" s="1"/>
  <c r="L103" i="7"/>
  <c r="G103" i="7" s="1"/>
  <c r="L327" i="7"/>
  <c r="G327" i="7" s="1"/>
  <c r="L319" i="7"/>
  <c r="G319" i="7" s="1"/>
  <c r="L311" i="7"/>
  <c r="G311" i="7" s="1"/>
  <c r="L303" i="7"/>
  <c r="G303" i="7" s="1"/>
  <c r="L295" i="7"/>
  <c r="G295" i="7" s="1"/>
  <c r="L287" i="7"/>
  <c r="G287" i="7" s="1"/>
  <c r="L279" i="7"/>
  <c r="G279" i="7" s="1"/>
  <c r="L266" i="7"/>
  <c r="G266" i="7" s="1"/>
  <c r="L258" i="7"/>
  <c r="G258" i="7" s="1"/>
  <c r="L250" i="7"/>
  <c r="G250" i="7" s="1"/>
  <c r="L242" i="7"/>
  <c r="G242" i="7" s="1"/>
  <c r="L234" i="7"/>
  <c r="G234" i="7" s="1"/>
  <c r="L226" i="7"/>
  <c r="G226" i="7" s="1"/>
  <c r="L218" i="7"/>
  <c r="G218" i="7" s="1"/>
  <c r="L210" i="7"/>
  <c r="G210" i="7" s="1"/>
  <c r="L202" i="7"/>
  <c r="G202" i="7" s="1"/>
  <c r="L194" i="7"/>
  <c r="G194" i="7" s="1"/>
  <c r="L186" i="7"/>
  <c r="G186" i="7" s="1"/>
  <c r="L178" i="7"/>
  <c r="G178" i="7" s="1"/>
  <c r="L170" i="7"/>
  <c r="G170" i="7" s="1"/>
  <c r="L162" i="7"/>
  <c r="G162" i="7" s="1"/>
  <c r="L154" i="7"/>
  <c r="G154" i="7" s="1"/>
  <c r="L146" i="7"/>
  <c r="G146" i="7" s="1"/>
  <c r="L138" i="7"/>
  <c r="G138" i="7" s="1"/>
  <c r="L130" i="7"/>
  <c r="G130" i="7" s="1"/>
  <c r="L122" i="7"/>
  <c r="G122" i="7" s="1"/>
  <c r="L114" i="7"/>
  <c r="G114" i="7" s="1"/>
  <c r="L106" i="7"/>
  <c r="G106" i="7" s="1"/>
  <c r="L322" i="7"/>
  <c r="G322" i="7" s="1"/>
  <c r="L314" i="7"/>
  <c r="G314" i="7" s="1"/>
  <c r="L306" i="7"/>
  <c r="G306" i="7" s="1"/>
  <c r="L298" i="7"/>
  <c r="G298" i="7" s="1"/>
  <c r="L290" i="7"/>
  <c r="G290" i="7" s="1"/>
  <c r="L282" i="7"/>
  <c r="G282" i="7" s="1"/>
  <c r="L261" i="7"/>
  <c r="G261" i="7" s="1"/>
  <c r="L253" i="7"/>
  <c r="G253" i="7" s="1"/>
  <c r="L245" i="7"/>
  <c r="G245" i="7" s="1"/>
  <c r="L237" i="7"/>
  <c r="G237" i="7" s="1"/>
  <c r="L229" i="7"/>
  <c r="G229" i="7" s="1"/>
  <c r="L221" i="7"/>
  <c r="G221" i="7" s="1"/>
  <c r="L213" i="7"/>
  <c r="G213" i="7" s="1"/>
  <c r="L205" i="7"/>
  <c r="G205" i="7" s="1"/>
  <c r="L325" i="7"/>
  <c r="G325" i="7" s="1"/>
  <c r="L317" i="7"/>
  <c r="G317" i="7" s="1"/>
  <c r="L309" i="7"/>
  <c r="G309" i="7" s="1"/>
  <c r="L301" i="7"/>
  <c r="G301" i="7" s="1"/>
  <c r="L293" i="7"/>
  <c r="G293" i="7" s="1"/>
  <c r="L285" i="7"/>
  <c r="G285" i="7" s="1"/>
  <c r="L277" i="7"/>
  <c r="G277" i="7" s="1"/>
  <c r="L264" i="7"/>
  <c r="G264" i="7" s="1"/>
  <c r="L256" i="7"/>
  <c r="G256" i="7" s="1"/>
  <c r="L248" i="7"/>
  <c r="G248" i="7" s="1"/>
  <c r="L240" i="7"/>
  <c r="G240" i="7" s="1"/>
  <c r="L232" i="7"/>
  <c r="G232" i="7" s="1"/>
  <c r="L224" i="7"/>
  <c r="G224" i="7" s="1"/>
  <c r="L216" i="7"/>
  <c r="G216" i="7" s="1"/>
  <c r="L208" i="7"/>
  <c r="G208" i="7" s="1"/>
  <c r="L200" i="7"/>
  <c r="G200" i="7" s="1"/>
  <c r="L192" i="7"/>
  <c r="G192" i="7" s="1"/>
  <c r="L184" i="7"/>
  <c r="G184" i="7" s="1"/>
  <c r="L176" i="7"/>
  <c r="G176" i="7" s="1"/>
  <c r="L168" i="7"/>
  <c r="G168" i="7" s="1"/>
  <c r="L160" i="7"/>
  <c r="G160" i="7" s="1"/>
  <c r="L152" i="7"/>
  <c r="G152" i="7" s="1"/>
  <c r="L144" i="7"/>
  <c r="G144" i="7" s="1"/>
  <c r="L136" i="7"/>
  <c r="G136" i="7" s="1"/>
  <c r="L128" i="7"/>
  <c r="G128" i="7" s="1"/>
  <c r="L120" i="7"/>
  <c r="G120" i="7" s="1"/>
  <c r="L330" i="7"/>
  <c r="G330" i="7" s="1"/>
  <c r="L328" i="7"/>
  <c r="G328" i="7" s="1"/>
  <c r="L320" i="7"/>
  <c r="G320" i="7" s="1"/>
  <c r="L312" i="7"/>
  <c r="G312" i="7" s="1"/>
  <c r="L304" i="7"/>
  <c r="G304" i="7" s="1"/>
  <c r="L296" i="7"/>
  <c r="G296" i="7" s="1"/>
  <c r="L288" i="7"/>
  <c r="G288" i="7" s="1"/>
  <c r="L280" i="7"/>
  <c r="G280" i="7" s="1"/>
  <c r="L259" i="7"/>
  <c r="G259" i="7" s="1"/>
  <c r="L251" i="7"/>
  <c r="G251" i="7" s="1"/>
  <c r="L243" i="7"/>
  <c r="G243" i="7" s="1"/>
  <c r="L235" i="7"/>
  <c r="G235" i="7" s="1"/>
  <c r="L227" i="7"/>
  <c r="G227" i="7" s="1"/>
  <c r="L219" i="7"/>
  <c r="G219" i="7" s="1"/>
  <c r="L211" i="7"/>
  <c r="G211" i="7" s="1"/>
  <c r="L203" i="7"/>
  <c r="G203" i="7" s="1"/>
  <c r="L195" i="7"/>
  <c r="G195" i="7" s="1"/>
  <c r="L187" i="7"/>
  <c r="G187" i="7" s="1"/>
  <c r="L179" i="7"/>
  <c r="G179" i="7" s="1"/>
  <c r="L171" i="7"/>
  <c r="G171" i="7" s="1"/>
  <c r="L163" i="7"/>
  <c r="G163" i="7" s="1"/>
  <c r="L155" i="7"/>
  <c r="G155" i="7" s="1"/>
  <c r="L147" i="7"/>
  <c r="G147" i="7" s="1"/>
  <c r="L139" i="7"/>
  <c r="G139" i="7" s="1"/>
  <c r="L131" i="7"/>
  <c r="G131" i="7" s="1"/>
  <c r="L123" i="7"/>
  <c r="G123" i="7" s="1"/>
  <c r="L115" i="7"/>
  <c r="G115" i="7" s="1"/>
  <c r="L107" i="7"/>
  <c r="G107" i="7" s="1"/>
  <c r="L323" i="7"/>
  <c r="G323" i="7" s="1"/>
  <c r="L315" i="7"/>
  <c r="G315" i="7" s="1"/>
  <c r="L307" i="7"/>
  <c r="G307" i="7" s="1"/>
  <c r="L299" i="7"/>
  <c r="G299" i="7" s="1"/>
  <c r="L291" i="7"/>
  <c r="G291" i="7" s="1"/>
  <c r="L283" i="7"/>
  <c r="G283" i="7" s="1"/>
  <c r="L275" i="7"/>
  <c r="L267" i="7"/>
  <c r="G267" i="7" s="1"/>
  <c r="L262" i="7"/>
  <c r="G262" i="7" s="1"/>
  <c r="L254" i="7"/>
  <c r="G254" i="7" s="1"/>
  <c r="L246" i="7"/>
  <c r="G246" i="7" s="1"/>
  <c r="L238" i="7"/>
  <c r="G238" i="7" s="1"/>
  <c r="L230" i="7"/>
  <c r="G230" i="7" s="1"/>
  <c r="L222" i="7"/>
  <c r="G222" i="7" s="1"/>
  <c r="L214" i="7"/>
  <c r="G214" i="7" s="1"/>
  <c r="L206" i="7"/>
  <c r="G206" i="7" s="1"/>
  <c r="L198" i="7"/>
  <c r="G198" i="7" s="1"/>
  <c r="L190" i="7"/>
  <c r="G190" i="7" s="1"/>
  <c r="L182" i="7"/>
  <c r="G182" i="7" s="1"/>
  <c r="L174" i="7"/>
  <c r="G174" i="7" s="1"/>
  <c r="L166" i="7"/>
  <c r="G166" i="7" s="1"/>
  <c r="L158" i="7"/>
  <c r="G158" i="7" s="1"/>
  <c r="L150" i="7"/>
  <c r="G150" i="7" s="1"/>
  <c r="L142" i="7"/>
  <c r="G142" i="7" s="1"/>
  <c r="L134" i="7"/>
  <c r="G134" i="7" s="1"/>
  <c r="L126" i="7"/>
  <c r="G126" i="7" s="1"/>
  <c r="L118" i="7"/>
  <c r="G118" i="7" s="1"/>
  <c r="L110" i="7"/>
  <c r="G110" i="7" s="1"/>
  <c r="L29" i="7"/>
  <c r="G29" i="7" s="1"/>
  <c r="I269" i="7"/>
  <c r="J269" i="7"/>
  <c r="L20" i="7"/>
  <c r="G20" i="7" s="1"/>
  <c r="L28" i="7"/>
  <c r="G28" i="7" s="1"/>
  <c r="L36" i="7"/>
  <c r="G36" i="7" s="1"/>
  <c r="L52" i="7"/>
  <c r="G52" i="7" s="1"/>
  <c r="L60" i="7"/>
  <c r="G60" i="7" s="1"/>
  <c r="L22" i="7"/>
  <c r="G22" i="7" s="1"/>
  <c r="L30" i="7"/>
  <c r="G30" i="7" s="1"/>
  <c r="L38" i="7"/>
  <c r="G38" i="7" s="1"/>
  <c r="L46" i="7"/>
  <c r="G46" i="7" s="1"/>
  <c r="L54" i="7"/>
  <c r="G54" i="7" s="1"/>
  <c r="L62" i="7"/>
  <c r="G62" i="7" s="1"/>
  <c r="L70" i="7"/>
  <c r="G70" i="7" s="1"/>
  <c r="L78" i="7"/>
  <c r="G78" i="7" s="1"/>
  <c r="L86" i="7"/>
  <c r="G86" i="7" s="1"/>
  <c r="L94" i="7"/>
  <c r="G94" i="7" s="1"/>
  <c r="L104" i="7"/>
  <c r="G104" i="7" s="1"/>
  <c r="L113" i="7"/>
  <c r="G113" i="7" s="1"/>
  <c r="L165" i="7"/>
  <c r="G165" i="7" s="1"/>
  <c r="L27" i="7"/>
  <c r="G27" i="7" s="1"/>
  <c r="L35" i="7"/>
  <c r="G35" i="7" s="1"/>
  <c r="L43" i="7"/>
  <c r="G43" i="7" s="1"/>
  <c r="L51" i="7"/>
  <c r="G51" i="7" s="1"/>
  <c r="L59" i="7"/>
  <c r="G59" i="7" s="1"/>
  <c r="L67" i="7"/>
  <c r="G67" i="7" s="1"/>
  <c r="L75" i="7"/>
  <c r="G75" i="7" s="1"/>
  <c r="L83" i="7"/>
  <c r="G83" i="7" s="1"/>
  <c r="L91" i="7"/>
  <c r="G91" i="7" s="1"/>
  <c r="L99" i="7"/>
  <c r="G99" i="7" s="1"/>
  <c r="L125" i="7"/>
  <c r="G125" i="7" s="1"/>
  <c r="L189" i="7"/>
  <c r="G189" i="7" s="1"/>
  <c r="L80" i="7"/>
  <c r="G80" i="7" s="1"/>
  <c r="L88" i="7"/>
  <c r="G88" i="7" s="1"/>
  <c r="L96" i="7"/>
  <c r="G96" i="7" s="1"/>
  <c r="L109" i="7"/>
  <c r="G109" i="7" s="1"/>
  <c r="L149" i="7"/>
  <c r="G149" i="7" s="1"/>
  <c r="L21" i="7"/>
  <c r="G21" i="7" s="1"/>
  <c r="L37" i="7"/>
  <c r="G37" i="7" s="1"/>
  <c r="L45" i="7"/>
  <c r="G45" i="7" s="1"/>
  <c r="L53" i="7"/>
  <c r="G53" i="7" s="1"/>
  <c r="L61" i="7"/>
  <c r="G61" i="7" s="1"/>
  <c r="L69" i="7"/>
  <c r="G69" i="7" s="1"/>
  <c r="L77" i="7"/>
  <c r="G77" i="7" s="1"/>
  <c r="L85" i="7"/>
  <c r="G85" i="7" s="1"/>
  <c r="L93" i="7"/>
  <c r="G93" i="7" s="1"/>
  <c r="L101" i="7"/>
  <c r="G101" i="7" s="1"/>
  <c r="L173" i="7"/>
  <c r="G173" i="7" s="1"/>
  <c r="L18" i="7"/>
  <c r="G18" i="7" s="1"/>
  <c r="L42" i="7"/>
  <c r="G42" i="7" s="1"/>
  <c r="L50" i="7"/>
  <c r="G50" i="7" s="1"/>
  <c r="L58" i="7"/>
  <c r="G58" i="7" s="1"/>
  <c r="L66" i="7"/>
  <c r="G66" i="7" s="1"/>
  <c r="L74" i="7"/>
  <c r="G74" i="7" s="1"/>
  <c r="L82" i="7"/>
  <c r="G82" i="7" s="1"/>
  <c r="L90" i="7"/>
  <c r="G90" i="7" s="1"/>
  <c r="L98" i="7"/>
  <c r="G98" i="7" s="1"/>
  <c r="L105" i="7"/>
  <c r="G105" i="7" s="1"/>
  <c r="L112" i="7"/>
  <c r="G112" i="7" s="1"/>
  <c r="L117" i="7"/>
  <c r="G117" i="7" s="1"/>
  <c r="L133" i="7"/>
  <c r="G133" i="7" s="1"/>
  <c r="L197" i="7"/>
  <c r="G197" i="7" s="1"/>
  <c r="L34" i="7"/>
  <c r="G34" i="7" s="1"/>
  <c r="L39" i="7"/>
  <c r="G39" i="7" s="1"/>
  <c r="L55" i="7"/>
  <c r="G55" i="7" s="1"/>
  <c r="L63" i="7"/>
  <c r="G63" i="7" s="1"/>
  <c r="L71" i="7"/>
  <c r="G71" i="7" s="1"/>
  <c r="L79" i="7"/>
  <c r="G79" i="7" s="1"/>
  <c r="L87" i="7"/>
  <c r="G87" i="7" s="1"/>
  <c r="L95" i="7"/>
  <c r="G95" i="7" s="1"/>
  <c r="L157" i="7"/>
  <c r="G157" i="7" s="1"/>
  <c r="L31" i="7"/>
  <c r="G31" i="7" s="1"/>
  <c r="L47" i="7"/>
  <c r="G47" i="7" s="1"/>
  <c r="L44" i="7"/>
  <c r="G44" i="7" s="1"/>
  <c r="L76" i="7"/>
  <c r="G76" i="7" s="1"/>
  <c r="L84" i="7"/>
  <c r="G84" i="7" s="1"/>
  <c r="L92" i="7"/>
  <c r="G92" i="7" s="1"/>
  <c r="L100" i="7"/>
  <c r="G100" i="7" s="1"/>
  <c r="L108" i="7"/>
  <c r="G108" i="7" s="1"/>
  <c r="L181" i="7"/>
  <c r="G181" i="7" s="1"/>
  <c r="I377" i="7"/>
  <c r="J377" i="7"/>
  <c r="O43" i="9"/>
  <c r="J32" i="9"/>
  <c r="O34" i="9"/>
  <c r="J38" i="9"/>
  <c r="O42" i="9"/>
  <c r="P43" i="9"/>
  <c r="R43" i="9" s="1"/>
  <c r="O20" i="9"/>
  <c r="K32" i="9"/>
  <c r="K38" i="9"/>
  <c r="O41" i="9"/>
  <c r="P42" i="9"/>
  <c r="R42" i="9" s="1"/>
  <c r="P20" i="9"/>
  <c r="R20" i="9" s="1"/>
  <c r="P41" i="9"/>
  <c r="R41" i="9" s="1"/>
  <c r="I133" i="10"/>
  <c r="J43" i="9"/>
  <c r="J53" i="9"/>
  <c r="E68" i="17"/>
  <c r="G27" i="20"/>
  <c r="O32" i="9"/>
  <c r="O38" i="9"/>
  <c r="J42" i="9"/>
  <c r="G28" i="20"/>
  <c r="R12" i="9" l="1"/>
  <c r="O12" i="9"/>
  <c r="K25" i="10" s="1"/>
  <c r="K30" i="10" s="1"/>
  <c r="B11" i="15"/>
  <c r="G3" i="11" s="1"/>
  <c r="K31" i="10"/>
  <c r="K34" i="10" s="1"/>
  <c r="L377" i="7"/>
  <c r="F20" i="10" s="1"/>
  <c r="G275" i="7"/>
  <c r="L269" i="7"/>
  <c r="E20" i="10" s="1"/>
  <c r="G20" i="10" s="1"/>
  <c r="G17" i="7"/>
  <c r="L485" i="7"/>
  <c r="G383" i="7"/>
  <c r="C5" i="14" l="1"/>
  <c r="J161" i="10"/>
  <c r="G21" i="17"/>
  <c r="I147" i="10"/>
  <c r="G26" i="20"/>
  <c r="G67" i="17"/>
  <c r="I132" i="10"/>
  <c r="H20" i="10"/>
  <c r="N20" i="10" l="1"/>
  <c r="H39" i="10"/>
</calcChain>
</file>

<file path=xl/sharedStrings.xml><?xml version="1.0" encoding="utf-8"?>
<sst xmlns="http://schemas.openxmlformats.org/spreadsheetml/2006/main" count="929" uniqueCount="345">
  <si>
    <t xml:space="preserve"> </t>
  </si>
  <si>
    <t>PART 3:</t>
  </si>
  <si>
    <t>Library</t>
  </si>
  <si>
    <t>REQUEST FOR SPACE</t>
  </si>
  <si>
    <t>Security Area</t>
  </si>
  <si>
    <t>No</t>
  </si>
  <si>
    <t>Yes</t>
  </si>
  <si>
    <t>Agency Name:</t>
  </si>
  <si>
    <t>Agency Code:</t>
  </si>
  <si>
    <t>Subdivision or Program:</t>
  </si>
  <si>
    <t>Type of Space Requested:</t>
  </si>
  <si>
    <t>Special Locational Requirements:</t>
  </si>
  <si>
    <t>Municipality or Region Requested:</t>
  </si>
  <si>
    <t>Staff</t>
  </si>
  <si>
    <t>Agency Cars</t>
  </si>
  <si>
    <t>Public</t>
  </si>
  <si>
    <t>Total Requested</t>
  </si>
  <si>
    <t>PERSONNEL WORKSPACE</t>
  </si>
  <si>
    <t>Owned:</t>
  </si>
  <si>
    <t>Leased:</t>
  </si>
  <si>
    <t>State Owned</t>
  </si>
  <si>
    <t>Leased</t>
  </si>
  <si>
    <t>Date</t>
  </si>
  <si>
    <t>Signature of Agency Head:</t>
  </si>
  <si>
    <t>Approved</t>
  </si>
  <si>
    <t>Disapproved</t>
  </si>
  <si>
    <t>Net Usable SF</t>
  </si>
  <si>
    <t>In State-Owned Space</t>
  </si>
  <si>
    <t>Location:</t>
  </si>
  <si>
    <t>Term:</t>
  </si>
  <si>
    <t>NUMBER OF OFF-STREET PARKING SPACES REQUESTED:</t>
  </si>
  <si>
    <t xml:space="preserve">SECTION B: CURRENT SPACE OCCUPANCY STATUS </t>
  </si>
  <si>
    <t xml:space="preserve">SECTION C: FACILITY AND CAPITAL PLAN DATA </t>
  </si>
  <si>
    <t>SECTION D: AGENCY HEAD APPROVAL OF SPACE REQUEST</t>
  </si>
  <si>
    <t>SECTION G: OPM APPROVAL (If Emergency Certification is Required)</t>
  </si>
  <si>
    <t>PART 2:</t>
  </si>
  <si>
    <t>PARKING:</t>
  </si>
  <si>
    <t>Copy of facilities planning space analysis attached?</t>
  </si>
  <si>
    <t>Facility is:</t>
  </si>
  <si>
    <t>The OPM has determined the following resolution to this request:</t>
  </si>
  <si>
    <t>Number of Employees Currently Authorized Filled        Vacant</t>
  </si>
  <si>
    <t>Space       Category       Code</t>
  </si>
  <si>
    <r>
      <t>PART 1:</t>
    </r>
    <r>
      <rPr>
        <sz val="10"/>
        <color indexed="8"/>
        <rFont val="Arial"/>
        <family val="2"/>
      </rPr>
      <t xml:space="preserve"> </t>
    </r>
  </si>
  <si>
    <t>LEVEL</t>
  </si>
  <si>
    <t>FOOTPRINT</t>
  </si>
  <si>
    <t>AISLE</t>
  </si>
  <si>
    <t>Current Approved Total</t>
  </si>
  <si>
    <t>Projected         3 Year Total</t>
  </si>
  <si>
    <t>Date Submitted:</t>
  </si>
  <si>
    <t>Employment Level</t>
  </si>
  <si>
    <t xml:space="preserve">Proposed Space Type </t>
  </si>
  <si>
    <t>Line No.</t>
  </si>
  <si>
    <t>Base WS Footprint</t>
  </si>
  <si>
    <t>Aisleway   Area</t>
  </si>
  <si>
    <t xml:space="preserve">  </t>
  </si>
  <si>
    <t>Total Filled Positions</t>
  </si>
  <si>
    <t>Staff Count</t>
  </si>
  <si>
    <t>Last Name, First Initial</t>
  </si>
  <si>
    <t xml:space="preserve">I hereby request that you obtain space, of the type and in the amount indicated above,  to provide facilities required for this agency function.  </t>
  </si>
  <si>
    <t>PART 1, PERSONNEL REQUIREMENTS</t>
  </si>
  <si>
    <t>Space Description</t>
  </si>
  <si>
    <t xml:space="preserve"> Aisle       Area                   per room</t>
  </si>
  <si>
    <t>TTL                  Aisle         Area</t>
  </si>
  <si>
    <t>Hrs Use Per Day</t>
  </si>
  <si>
    <t>Width</t>
  </si>
  <si>
    <t>Conference Room - 8 person</t>
  </si>
  <si>
    <t>Conference Room - 10 person</t>
  </si>
  <si>
    <t>Conference Room - 12 person</t>
  </si>
  <si>
    <t>Conference Room - 16 person</t>
  </si>
  <si>
    <t xml:space="preserve">EMERGENCY CERTIFICATION REQUIRED   (yes/no)?   </t>
  </si>
  <si>
    <t>Current Address:</t>
  </si>
  <si>
    <t>Current lease expiration date:</t>
  </si>
  <si>
    <t>Option to renew in lease:</t>
  </si>
  <si>
    <t>Advance notice date to renew:</t>
  </si>
  <si>
    <t xml:space="preserve">note: staff count of </t>
  </si>
  <si>
    <t>deletions from orig dpw list</t>
  </si>
  <si>
    <t>CURRENTLY FILLED POSITIONS</t>
  </si>
  <si>
    <t>Total Vacant Positions</t>
  </si>
  <si>
    <t>Total Future Positions</t>
  </si>
  <si>
    <t>Cover Sheet</t>
  </si>
  <si>
    <t>GENERAL INSTRUCTIONS</t>
  </si>
  <si>
    <t>Room Capacity</t>
  </si>
  <si>
    <t>STEP 2  - provide personnel information</t>
  </si>
  <si>
    <t>STEP 3 - provide information about needed support space</t>
  </si>
  <si>
    <t>Total Assignable Sq Ft</t>
  </si>
  <si>
    <t>Personnel workplace requirement from Part 1 "Personnel"</t>
  </si>
  <si>
    <t>Support floor area requirement from Part 2 "Support Rooms &amp; Spaces"</t>
  </si>
  <si>
    <t>UNASSIGNED SUPPORT ROOMS &amp; SPACES</t>
  </si>
  <si>
    <t>Personnel</t>
  </si>
  <si>
    <t>Support Space</t>
  </si>
  <si>
    <t>CIRCULATION STANDARDS</t>
  </si>
  <si>
    <t>width of primary circulation</t>
  </si>
  <si>
    <t>width of aisles adjacent to workstations</t>
  </si>
  <si>
    <t>width of aisles adjacent to enclosed offices</t>
  </si>
  <si>
    <t>width of aisles adjacent to enclosed rooms</t>
  </si>
  <si>
    <t>Conference Room -  (input # people)</t>
  </si>
  <si>
    <t>Training Room  (input # people)</t>
  </si>
  <si>
    <t>Classroom  (input # people)</t>
  </si>
  <si>
    <t>Group Meeting Hall - (Input dimensions)</t>
  </si>
  <si>
    <t>Records management (Input dimensions)</t>
  </si>
  <si>
    <t>sf per person</t>
  </si>
  <si>
    <t>Training room (16 people)</t>
  </si>
  <si>
    <t>Training room (20 people)</t>
  </si>
  <si>
    <t>Training room  (Input dimensions)</t>
  </si>
  <si>
    <t>Classroom  (Input dimensions)</t>
  </si>
  <si>
    <t>Classroom (16 people)</t>
  </si>
  <si>
    <t>Storage, supplies, etc. (Input dimensions)</t>
  </si>
  <si>
    <t>sf file</t>
  </si>
  <si>
    <t>Secondary Inter-Unit Circulation</t>
  </si>
  <si>
    <t>TYPE OF FACILITY TABLE</t>
  </si>
  <si>
    <t>sf per seated person</t>
  </si>
  <si>
    <t>STEP 1  -  fill in cover sheet information</t>
  </si>
  <si>
    <t>sf per BAY</t>
  </si>
  <si>
    <t>Title</t>
  </si>
  <si>
    <t>Signature</t>
  </si>
  <si>
    <t>RFS FORM - REVISION LOG</t>
  </si>
  <si>
    <t>Name of Revisor</t>
  </si>
  <si>
    <t>Revision Note</t>
  </si>
  <si>
    <t>Peter Hentschel</t>
  </si>
  <si>
    <t>updates requested by DPW in response to Judicial comments</t>
  </si>
  <si>
    <t>REQUEST FOR SPACE (RFS) WORKSHEET</t>
  </si>
  <si>
    <t>TOTAL FACILITY REQUIREMENT</t>
  </si>
  <si>
    <t>changed the circulation factors and definition of "usable sq ft requested" to reflect the SPRB comments and desires</t>
  </si>
  <si>
    <t xml:space="preserve">STEP 5 -  review summary of requirements </t>
  </si>
  <si>
    <t>changes in response to Bob Cody's group review</t>
  </si>
  <si>
    <t>Total          Room          Area</t>
  </si>
  <si>
    <t>if you need additional lines follow the link to the left for instructions</t>
  </si>
  <si>
    <t>yes</t>
  </si>
  <si>
    <t>sf</t>
  </si>
  <si>
    <t>Approved OPM Total</t>
  </si>
  <si>
    <t>Software Version #</t>
  </si>
  <si>
    <t>Version</t>
  </si>
  <si>
    <t>VERSION</t>
  </si>
  <si>
    <t>Not Required</t>
  </si>
  <si>
    <t>PART 2, Support Rooms &amp; Spaces</t>
  </si>
  <si>
    <t>Support Rooms &amp; Spaces</t>
  </si>
  <si>
    <t>Length</t>
  </si>
  <si>
    <t>** See Note About Length / Width</t>
  </si>
  <si>
    <t>Aisle Width</t>
  </si>
  <si>
    <t>Shipping /Receiving (enter # of bays under capacity)</t>
  </si>
  <si>
    <t>Computer Equip. / Operations Room</t>
  </si>
  <si>
    <t>Maintenance/Janitors Closet</t>
  </si>
  <si>
    <t>Area          per room</t>
  </si>
  <si>
    <t>Number currently required</t>
  </si>
  <si>
    <t>Total Room Area Requirement</t>
  </si>
  <si>
    <t>** NOTE:   Room dimensions are provided as a planning guide only and are not intended to be a design requirement.</t>
  </si>
  <si>
    <t>Break Room/Lounge (spec # of persons in capacity)</t>
  </si>
  <si>
    <t>Reception / Waiting Area</t>
  </si>
  <si>
    <t>Training Rooms / Classrooms</t>
  </si>
  <si>
    <t>SUMMARY OF REQUIREMENTS</t>
  </si>
  <si>
    <t>Emergency certification required?</t>
  </si>
  <si>
    <t>Conformance with State's facilities plans and policies?</t>
  </si>
  <si>
    <t>per year</t>
  </si>
  <si>
    <t>Classroom (10 people)</t>
  </si>
  <si>
    <t>Storage, Active (input dimensions)</t>
  </si>
  <si>
    <t>Storage, Active (spec # in capacity)</t>
  </si>
  <si>
    <t>Interview Room - 4 person</t>
  </si>
  <si>
    <t>Interview Room - 6 person</t>
  </si>
  <si>
    <t>Interview Room - 8 person</t>
  </si>
  <si>
    <t>Hearing Room - (input dimensions)</t>
  </si>
  <si>
    <t>Conference Room - (Input dimensions)</t>
  </si>
  <si>
    <t>Group Meeting Hall - (input # people)</t>
  </si>
  <si>
    <t>Conference and Meeting Rooms</t>
  </si>
  <si>
    <t>General Support Rooms</t>
  </si>
  <si>
    <t>User Defined Rooms (input dimensions)</t>
  </si>
  <si>
    <t>Building Maintenance and Management</t>
  </si>
  <si>
    <t>Data/Telecom Room</t>
  </si>
  <si>
    <t>Title / Function</t>
  </si>
  <si>
    <t>CURRENTLY VACANT AUTHORIZED POSITIONS</t>
  </si>
  <si>
    <t>TO:</t>
  </si>
  <si>
    <t>FROM:</t>
  </si>
  <si>
    <t>DATE:</t>
  </si>
  <si>
    <t>SUBJECT:</t>
  </si>
  <si>
    <t>Memorandum</t>
  </si>
  <si>
    <t>To:</t>
  </si>
  <si>
    <t>From:</t>
  </si>
  <si>
    <t>Re:</t>
  </si>
  <si>
    <t>Vacant Leased Space</t>
  </si>
  <si>
    <t>Date:</t>
  </si>
  <si>
    <t>Agency:</t>
  </si>
  <si>
    <t>Program:</t>
  </si>
  <si>
    <t>net usable square feet</t>
  </si>
  <si>
    <t>A.  Nothing of the appropriate size and configuration is available.</t>
  </si>
  <si>
    <t>Subject:</t>
  </si>
  <si>
    <t>Approved Request for Space</t>
  </si>
  <si>
    <t>Attachments</t>
  </si>
  <si>
    <t>DEPARTMENT OF ADMINISTRATIVE SERVICES</t>
  </si>
  <si>
    <t>DAS     Space Standard</t>
  </si>
  <si>
    <t>Recommended by DAS</t>
  </si>
  <si>
    <t>TO THE COMMISSIONER OF ADMINISTRATIVE SERVICES:</t>
  </si>
  <si>
    <t>SECTION E: DAS RECOMMENDATION</t>
  </si>
  <si>
    <t>Recommend approval by the Commissioner of DAS?</t>
  </si>
  <si>
    <t>SECTION F: ADMINISTRATIVE SERVICES COMMISSIONER'S ACTION</t>
  </si>
  <si>
    <t>In Space to be Acquired by the DAS Leasing Division (State Owned Space not Available)</t>
  </si>
  <si>
    <t>C. The following facility may be appropriate:</t>
  </si>
  <si>
    <t>________________________________________________________</t>
  </si>
  <si>
    <t>_______________________________________________________</t>
  </si>
  <si>
    <t>cc: Agency</t>
  </si>
  <si>
    <t xml:space="preserve">     File</t>
  </si>
  <si>
    <t>_______________________________________________________________________________</t>
  </si>
  <si>
    <t>Shane P. Mallory, Administrator</t>
  </si>
  <si>
    <t>Douglas Moore, Director of Management Services</t>
  </si>
  <si>
    <t>Vacant State Owned Space</t>
  </si>
  <si>
    <t>Is there any vacant state owned space that would meet the needs of the agency listed below?</t>
  </si>
  <si>
    <t>Thanks for your help.</t>
  </si>
  <si>
    <t>B.  Nothing has been identified for sale that will fit size, configuration, and/or parking requirements.</t>
  </si>
  <si>
    <t>Is there any vacant leased space that would meet the needs of the agency listed below?</t>
  </si>
  <si>
    <t xml:space="preserve">Please indicate your response by circling A or B, initial and return this memo to me.  </t>
  </si>
  <si>
    <t xml:space="preserve">B.  Nothing has been identified for sale that will fit size, configuration, and/or parking requirements. </t>
  </si>
  <si>
    <t>The Department of Administrative Services has been requested to obtain space for the following:</t>
  </si>
  <si>
    <t xml:space="preserve">Attached is the Request for Space analysis form.  The request below is consistent with State of </t>
  </si>
  <si>
    <t>Connecticut Space Standards:</t>
  </si>
  <si>
    <t>cc: File</t>
  </si>
  <si>
    <t>____________________________________________________________________</t>
  </si>
  <si>
    <t>State of Connecticut, Department of Administrative Services</t>
  </si>
  <si>
    <t>Request For Space Form - Standard DAS Version</t>
  </si>
  <si>
    <t>Parking</t>
  </si>
  <si>
    <t>State-Owned Space</t>
  </si>
  <si>
    <t>Leased Office Space</t>
  </si>
  <si>
    <t>Mat Longanecker</t>
  </si>
  <si>
    <t>changes in response to Bob Cody's final review 2/17/2005</t>
  </si>
  <si>
    <t>changes in response to Bob Cody's final review 3/17/2005</t>
  </si>
  <si>
    <t>corrected broken formulas, made some areas of worksheets password protected to retain integrity of formulas, added and revised letter tabs, added DAS logo.  Issued as Version 1.06</t>
  </si>
  <si>
    <t>Standard DAS Version</t>
  </si>
  <si>
    <t>AREA INCLUDED FOR THIS FUNCTION IN CURRENT STATE FACILITY PLAN</t>
  </si>
  <si>
    <t>Note:  If the amount of space requested is more than 10% in excess of the current State Facility Plan figure, emergency certification is required.  In such cases, submit to DAS this RFS form along with an Interim Space Request (ISR) letter, addressed to the Secretary of OPM, requesting emergency certification.  In the ISR letter, please include a justification of the agency's need for the additional space.</t>
  </si>
  <si>
    <t>Conformance with current approved State Facility Plan recommendations?</t>
  </si>
  <si>
    <t>Has OPM approved the projected 3 year totals ?</t>
  </si>
  <si>
    <t>No vacant State-owned space of adequate size, suitable condition and appropriate location is available for this program.  I recommend that DAS obtain the required space through a lease.  I request that you endorse this recommendation by signing Section F of the attached Request for Space form.</t>
  </si>
  <si>
    <t>Bill Falletti</t>
  </si>
  <si>
    <t>Proposed Location:</t>
  </si>
  <si>
    <t>DAS OFFICE SPACE WORKSTATION/OFFICE STANDARDS</t>
  </si>
  <si>
    <t xml:space="preserve"># req'd within       3-years  </t>
  </si>
  <si>
    <t>All yellow highlighted areas in Section C must be filled in to provide information about the status of this request relative to the current approved State Facility Plan.</t>
  </si>
  <si>
    <t>All yellow highlighted areas in Section B must be filled in to provide information about the current space occupied by the user-agency.</t>
  </si>
  <si>
    <t xml:space="preserve">In Section D, the user-agency's head is required to sign and date the RFS form.     </t>
  </si>
  <si>
    <r>
      <t>The purpose of this form is to project the amount of "net usable" square footage that will be needed to accommodate a new or relocated facility or group - typically in a leased facility.</t>
    </r>
    <r>
      <rPr>
        <sz val="10"/>
        <rFont val="Helv"/>
      </rPr>
      <t xml:space="preserve">   </t>
    </r>
  </si>
  <si>
    <t>The sheets have been locked to avoid accidental input of information in cells other than the yellow highlighted areas.   If you need to copy and insert rows the sheet will have to be unlocked.  Contact your DAS Liaison for further assistance.</t>
  </si>
  <si>
    <t>When following the step-by-step instructions below, the following icon can be used to go to each workseet you need to access and fill out:</t>
  </si>
  <si>
    <t>1</t>
  </si>
  <si>
    <r>
      <t xml:space="preserve">The first step in filling out the personnel information for your group is to go to the </t>
    </r>
    <r>
      <rPr>
        <b/>
        <i/>
        <sz val="10"/>
        <rFont val="Helv"/>
      </rPr>
      <t>Personnel</t>
    </r>
    <r>
      <rPr>
        <sz val="10"/>
        <rFont val="Helv"/>
      </rPr>
      <t xml:space="preserve">tab (or click the arrow in the margin).   There are sections to be filled out for your </t>
    </r>
    <r>
      <rPr>
        <b/>
        <i/>
        <sz val="10"/>
        <rFont val="Helv"/>
      </rPr>
      <t>currently filled positions,</t>
    </r>
    <r>
      <rPr>
        <sz val="10"/>
        <rFont val="Helv"/>
      </rPr>
      <t xml:space="preserve"> for your </t>
    </r>
    <r>
      <rPr>
        <b/>
        <i/>
        <sz val="10"/>
        <rFont val="Helv"/>
      </rPr>
      <t>currently authorized vacant positions</t>
    </r>
    <r>
      <rPr>
        <sz val="10"/>
        <rFont val="Helv"/>
      </rPr>
      <t xml:space="preserve">, and for your </t>
    </r>
    <r>
      <rPr>
        <b/>
        <i/>
        <sz val="10"/>
        <rFont val="Helv"/>
      </rPr>
      <t xml:space="preserve">anticipated 3-year growtth. </t>
    </r>
    <r>
      <rPr>
        <b/>
        <u/>
        <sz val="10"/>
        <rFont val="Helv"/>
      </rPr>
      <t/>
    </r>
  </si>
  <si>
    <r>
      <t xml:space="preserve">Certain spaces on the list will need to be sized by inputting the </t>
    </r>
    <r>
      <rPr>
        <b/>
        <sz val="10"/>
        <rFont val="Helv"/>
      </rPr>
      <t xml:space="preserve">width &amp; depth </t>
    </r>
    <r>
      <rPr>
        <sz val="10"/>
        <rFont val="Helv"/>
      </rPr>
      <t>of the room (spaces such as existing historic meeting rooms, or user-defined major meeting spaces).  These are indicated by a yellow highlight in the width and depth cells.  In the case of meeting rooms, the approximate capacity of those spaces is automatically calculated and rendered in the "capacity" cell.  The numbers suggested in the width &amp; depth cells indicate typicals for these types of spaces.</t>
    </r>
  </si>
  <si>
    <r>
      <t xml:space="preserve">Certain spaces on the list will need to be sized by inputting the </t>
    </r>
    <r>
      <rPr>
        <b/>
        <sz val="10"/>
        <rFont val="Helv"/>
      </rPr>
      <t>people</t>
    </r>
    <r>
      <rPr>
        <sz val="10"/>
        <rFont val="Helv"/>
      </rPr>
      <t xml:space="preserve"> </t>
    </r>
    <r>
      <rPr>
        <b/>
        <sz val="10"/>
        <rFont val="Helv"/>
      </rPr>
      <t>capacity</t>
    </r>
    <r>
      <rPr>
        <sz val="10"/>
        <rFont val="Helv"/>
      </rPr>
      <t xml:space="preserve"> of the the room (training rooms, large conference rooms, etc.).  These are indicated by the yellow highlight in the "capacity" cells.  The size of the room and width and depth are automatically calculated and rendered in the "width", "depth", and "area"  cells.</t>
    </r>
  </si>
  <si>
    <r>
      <t xml:space="preserve">Prior to filling out this </t>
    </r>
    <r>
      <rPr>
        <b/>
        <sz val="10"/>
        <rFont val="Helv"/>
      </rPr>
      <t>Request for Space</t>
    </r>
    <r>
      <rPr>
        <sz val="10"/>
        <rFont val="Helv"/>
      </rPr>
      <t xml:space="preserve"> form please read the General Notes below.</t>
    </r>
  </si>
  <si>
    <r>
      <t xml:space="preserve">A new electronic version of this form </t>
    </r>
    <r>
      <rPr>
        <b/>
        <sz val="10"/>
        <rFont val="Helv"/>
      </rPr>
      <t>must</t>
    </r>
    <r>
      <rPr>
        <sz val="10"/>
        <rFont val="Helv"/>
      </rPr>
      <t xml:space="preserve"> be requested from your DAS Liaison (the "gatekeeper" of this document)  each time you use the form to make a space request.  This will assure that you are using the most current </t>
    </r>
    <r>
      <rPr>
        <u/>
        <sz val="10"/>
        <rFont val="Helv"/>
      </rPr>
      <t>version</t>
    </r>
    <r>
      <rPr>
        <sz val="10"/>
        <rFont val="Helv"/>
      </rPr>
      <t xml:space="preserve"> of the form and that none of the formulas or formats have been corrupted by previous use.  </t>
    </r>
    <r>
      <rPr>
        <sz val="10"/>
        <color indexed="10"/>
        <rFont val="Helv"/>
      </rPr>
      <t>The version of the programming document you are using is indicated in the header of this page.</t>
    </r>
  </si>
  <si>
    <t>When filling out the forms only fill in values in the yellow (                )  highlighted cells.  Do not overwrite any other cell in the workbook or it may render other calculations void or inaccurate.</t>
  </si>
  <si>
    <t>If you are requesting space for a general administrative function you will need to complete the following worksheets (tabs):</t>
  </si>
  <si>
    <t>As you are filling out the worksheets, additional instructions for each section are built into the worksheets and can be accessed as "hot keys" by clicking on the icon:</t>
  </si>
  <si>
    <r>
      <t xml:space="preserve">Open the </t>
    </r>
    <r>
      <rPr>
        <i/>
        <sz val="10"/>
        <rFont val="Helv"/>
      </rPr>
      <t>Cover Sheet</t>
    </r>
    <r>
      <rPr>
        <sz val="10"/>
        <rFont val="Helv"/>
      </rPr>
      <t xml:space="preserve">tab  (or click the arrow in the margin) and fill in the following information.   </t>
    </r>
    <r>
      <rPr>
        <b/>
        <sz val="10"/>
        <rFont val="Helv"/>
      </rPr>
      <t>Note:</t>
    </r>
    <r>
      <rPr>
        <sz val="10"/>
        <rFont val="Helv"/>
      </rPr>
      <t xml:space="preserve"> this will automatically fill in the headings of </t>
    </r>
    <r>
      <rPr>
        <u/>
        <sz val="10"/>
        <rFont val="Helv"/>
      </rPr>
      <t>all of the other documents</t>
    </r>
    <r>
      <rPr>
        <sz val="10"/>
        <rFont val="Helv"/>
      </rPr>
      <t>:</t>
    </r>
  </si>
  <si>
    <r>
      <t xml:space="preserve">The first step in requesting the support rooms and spaces needed by your group is to go to the </t>
    </r>
    <r>
      <rPr>
        <b/>
        <i/>
        <sz val="10"/>
        <rFont val="Helv"/>
      </rPr>
      <t>Support Space</t>
    </r>
    <r>
      <rPr>
        <sz val="10"/>
        <rFont val="Helv"/>
      </rPr>
      <t xml:space="preserve">tab (or click the arrow in the margin).   </t>
    </r>
  </si>
  <si>
    <r>
      <t xml:space="preserve">File rooms can be sized by </t>
    </r>
    <r>
      <rPr>
        <b/>
        <sz val="10"/>
        <rFont val="Helv"/>
      </rPr>
      <t>inputting the</t>
    </r>
    <r>
      <rPr>
        <sz val="10"/>
        <rFont val="Helv"/>
      </rPr>
      <t xml:space="preserve"> </t>
    </r>
    <r>
      <rPr>
        <b/>
        <sz val="10"/>
        <rFont val="Helv"/>
      </rPr>
      <t>filing</t>
    </r>
    <r>
      <rPr>
        <sz val="10"/>
        <rFont val="Helv"/>
      </rPr>
      <t xml:space="preserve"> </t>
    </r>
    <r>
      <rPr>
        <b/>
        <sz val="10"/>
        <rFont val="Helv"/>
      </rPr>
      <t>capacity</t>
    </r>
    <r>
      <rPr>
        <sz val="10"/>
        <rFont val="Helv"/>
      </rPr>
      <t xml:space="preserve"> of the the room based on the size of file indicated (these can be 2 to 4 drawer units).   The number is input in the yellow highlighted "capacity" cells and the sheet calculates the size of room needed.  If you know the size of the room and the type of file then you can </t>
    </r>
    <r>
      <rPr>
        <b/>
        <sz val="10"/>
        <rFont val="Helv"/>
      </rPr>
      <t>input the size</t>
    </r>
    <r>
      <rPr>
        <sz val="10"/>
        <rFont val="Helv"/>
      </rPr>
      <t xml:space="preserve"> and the capacity is automatically calculated.  In the case of </t>
    </r>
    <r>
      <rPr>
        <b/>
        <sz val="10"/>
        <rFont val="Helv"/>
      </rPr>
      <t>dormant files</t>
    </r>
    <r>
      <rPr>
        <sz val="10"/>
        <rFont val="Helv"/>
      </rPr>
      <t xml:space="preserve"> it is assumed that the contents will be re-loaded into 6-tier shelving and the number of files refers to the contents of a 3-drawer lateral file.   </t>
    </r>
  </si>
  <si>
    <t xml:space="preserve">The user-agency can custom define rooms that do not appear on this list in the "User Defined Spaces" section of the document.  These must be sized by inputing the width and depth of the room as indicated by a yellow highlight in the width and depth cells.  </t>
  </si>
  <si>
    <r>
      <t xml:space="preserve">The last step in completing the Request for Space form is to fill out the </t>
    </r>
    <r>
      <rPr>
        <b/>
        <i/>
        <sz val="10"/>
        <rFont val="Helv"/>
      </rPr>
      <t>Summary</t>
    </r>
    <r>
      <rPr>
        <sz val="10"/>
        <rFont val="Helv"/>
      </rPr>
      <t xml:space="preserve"> tab.  Please adhere to the following instructions:</t>
    </r>
  </si>
  <si>
    <t xml:space="preserve">All yellow highlighted areas in Section A must be filled in to provide information about the user-agency's approved OPM personnel levels and the user-agency's parking requirements.   </t>
  </si>
  <si>
    <t>POSITIONS PROPOSED TO BE ADDED</t>
  </si>
  <si>
    <r>
      <rPr>
        <b/>
        <u/>
        <sz val="10"/>
        <rFont val="Helv"/>
      </rPr>
      <t>Please Note</t>
    </r>
    <r>
      <rPr>
        <b/>
        <sz val="10"/>
        <rFont val="Helv"/>
      </rPr>
      <t xml:space="preserve">: </t>
    </r>
    <r>
      <rPr>
        <sz val="10"/>
        <rFont val="Helv"/>
      </rPr>
      <t xml:space="preserve"> If you need additional rows in any of the three sections &gt; First, contact your DAS Liaison to unlock the worksheet.  &gt; Next insert as many additional blank rows as you need above the existing bottom row in the section.  &gt; Next copy the row directly above the blanks which you just inserted and then paste that row onto the rows you have inserted.  This should add the appropriate formulas to the new rows.  If you need further assistance please contact your DAS Liaison.  </t>
    </r>
  </si>
  <si>
    <t>/</t>
  </si>
  <si>
    <t>SPM/:</t>
  </si>
  <si>
    <t>Signature of OPM Bureau of Assets Management:</t>
  </si>
  <si>
    <t>Modified</t>
  </si>
  <si>
    <t>Special Location Requirements:</t>
  </si>
  <si>
    <t>Municipality/Region Requested:</t>
  </si>
  <si>
    <t xml:space="preserve">Added line for OPM comments on Summary page. </t>
  </si>
  <si>
    <t xml:space="preserve">Changed DAS Commissioner's name.  Unlocked cell on Vacant Space Letter so assigned DAS agent can add his/her name without having to unlock the entire sheet.  </t>
  </si>
  <si>
    <r>
      <t xml:space="preserve">cc: </t>
    </r>
    <r>
      <rPr>
        <sz val="11"/>
        <rFont val="Arial"/>
        <family val="2"/>
      </rPr>
      <t xml:space="preserve"> </t>
    </r>
    <r>
      <rPr>
        <sz val="11"/>
        <rFont val="Times New Roman"/>
        <family val="1"/>
      </rPr>
      <t>File</t>
    </r>
  </si>
  <si>
    <t>Notice of Lease Expiration</t>
  </si>
  <si>
    <t>Department of Administrative Services</t>
  </si>
  <si>
    <t>Paul Hinsch OPM</t>
  </si>
  <si>
    <t>First Notice</t>
  </si>
  <si>
    <t>It is important that you notify DAS Leasing of your current and projected staffing, as well as the general equipment and support functions associated with the activities conducted at this location.  This information will serve as the basis for determining if your agency’s requirements might continue to be met at the current location, or if it will be necessary to obtain other facilities by the time the current lease expires.  It is essential that we begin the process of making this determination so there will be adequate time to either renew the existing lease or find an alternate location.</t>
  </si>
  <si>
    <t xml:space="preserve">With that being said, please make it an agency priority to submit the enclosed Request for Space (RFS) form to your DAS leasing agent no later than: </t>
  </si>
  <si>
    <r>
      <t>Due</t>
    </r>
    <r>
      <rPr>
        <b/>
        <sz val="10"/>
        <rFont val="Helv"/>
      </rPr>
      <t>:</t>
    </r>
  </si>
  <si>
    <t>I am writing to inform you that the above referenced lease expires</t>
  </si>
  <si>
    <t>If you have any questions or need assistance, please feel free to call our office at 860-713-5600.</t>
  </si>
  <si>
    <t>Request for Space - RFS Form</t>
  </si>
  <si>
    <t>COMMENT:</t>
  </si>
  <si>
    <t>Added comment section under Parking on Summary Page.  Zeroed out percentages on Summary page.  On Personnel Page, in drop down, renamed Special 1 to 220.</t>
  </si>
  <si>
    <t>Net Usable SF if facility to remain in existing space:</t>
  </si>
  <si>
    <t>If facility to remain in existing space:</t>
  </si>
  <si>
    <t>I hereby approve the following space request:</t>
  </si>
  <si>
    <t>Staff Restroom</t>
  </si>
  <si>
    <t>Marshall's Station</t>
  </si>
  <si>
    <t>Collect Terminal Secure Room</t>
  </si>
  <si>
    <t>Urinalysis Testing and Storage</t>
  </si>
  <si>
    <t>DNA Testing Room</t>
  </si>
  <si>
    <t>IDF Room</t>
  </si>
  <si>
    <t>Miscellaneous Rooms (if applicable, input dimensions)</t>
  </si>
  <si>
    <t>Customer Service Counter / Area</t>
  </si>
  <si>
    <t>Storage / File Rooms</t>
  </si>
  <si>
    <t>Copy/Reproduction Room/Work Area</t>
  </si>
  <si>
    <t>Storage, Dormant/Inactive (spec # in capacity)</t>
  </si>
  <si>
    <t>Storage, Dormant/Inactive (input dimensions)</t>
  </si>
  <si>
    <t>Interview Room - (input dimensions)</t>
  </si>
  <si>
    <t>Subtotal of Personnel Workspace and Support Space Requirements</t>
  </si>
  <si>
    <t>Summary  (only  yellow highlighted cells - remainder is automatic)</t>
  </si>
  <si>
    <r>
      <t xml:space="preserve">First, fill out the list of </t>
    </r>
    <r>
      <rPr>
        <b/>
        <i/>
        <sz val="10"/>
        <rFont val="Helv"/>
      </rPr>
      <t>currently filled positions</t>
    </r>
    <r>
      <rPr>
        <sz val="10"/>
        <rFont val="Helv"/>
      </rPr>
      <t xml:space="preserve"> in your group.  This should be done using a separate line for each person and identifying the person by name, title, employment level, and appropriate space type to be used for that person.  </t>
    </r>
  </si>
  <si>
    <r>
      <t xml:space="preserve">Second, move to the section for </t>
    </r>
    <r>
      <rPr>
        <b/>
        <i/>
        <sz val="10"/>
        <rFont val="Helv"/>
      </rPr>
      <t>currently authorized vacant positions</t>
    </r>
    <r>
      <rPr>
        <sz val="10"/>
        <rFont val="Helv"/>
      </rPr>
      <t xml:space="preserve">and fill in each </t>
    </r>
    <r>
      <rPr>
        <b/>
        <sz val="10"/>
        <rFont val="Helv"/>
      </rPr>
      <t>authorized</t>
    </r>
    <r>
      <rPr>
        <sz val="10"/>
        <rFont val="Helv"/>
      </rPr>
      <t xml:space="preserve"> vacant position in your group.  Use a separate line for each postion and identify the person by title, anticipated employment level, and appropriate space type to be used for that position.  </t>
    </r>
  </si>
  <si>
    <r>
      <t xml:space="preserve">Finally, move to the final section for </t>
    </r>
    <r>
      <rPr>
        <b/>
        <i/>
        <sz val="10"/>
        <rFont val="Helv"/>
      </rPr>
      <t>positions to be added within 3 years</t>
    </r>
    <r>
      <rPr>
        <sz val="10"/>
        <rFont val="Helv"/>
      </rPr>
      <t xml:space="preserve">and fill in each </t>
    </r>
    <r>
      <rPr>
        <b/>
        <sz val="10"/>
        <rFont val="Helv"/>
      </rPr>
      <t xml:space="preserve">anticipated </t>
    </r>
    <r>
      <rPr>
        <sz val="10"/>
        <rFont val="Helv"/>
      </rPr>
      <t xml:space="preserve">3-year growth </t>
    </r>
    <r>
      <rPr>
        <sz val="10"/>
        <rFont val="Helv"/>
      </rPr>
      <t xml:space="preserve">position in your group.  Do not project beyond 3 years of growth.   Use a separate line for each position and identify the person by title, anticipated employment level, and appropriate space type to be used for that position.  </t>
    </r>
  </si>
  <si>
    <t>p.s.f.</t>
  </si>
  <si>
    <t xml:space="preserve">if facility to remain in existing space - Current Net Usable Square Feet </t>
  </si>
  <si>
    <t>Select Answer</t>
  </si>
  <si>
    <r>
      <rPr>
        <b/>
        <u/>
        <sz val="11"/>
        <rFont val="Times New Roman"/>
        <family val="1"/>
      </rPr>
      <t>Instructions</t>
    </r>
    <r>
      <rPr>
        <sz val="11"/>
        <rFont val="Times New Roman"/>
        <family val="1"/>
      </rPr>
      <t xml:space="preserve">: Please fill in all applicable yellow highlighted cells on the attached </t>
    </r>
    <r>
      <rPr>
        <u/>
        <sz val="11"/>
        <rFont val="Times New Roman"/>
        <family val="1"/>
      </rPr>
      <t>Cover Sheet</t>
    </r>
    <r>
      <rPr>
        <sz val="11"/>
        <rFont val="Times New Roman"/>
        <family val="1"/>
      </rPr>
      <t xml:space="preserve">, </t>
    </r>
    <r>
      <rPr>
        <u/>
        <sz val="11"/>
        <rFont val="Times New Roman"/>
        <family val="1"/>
      </rPr>
      <t>Personnel</t>
    </r>
    <r>
      <rPr>
        <sz val="11"/>
        <rFont val="Times New Roman"/>
        <family val="1"/>
      </rPr>
      <t xml:space="preserve">, </t>
    </r>
    <r>
      <rPr>
        <u/>
        <sz val="11"/>
        <rFont val="Times New Roman"/>
        <family val="1"/>
      </rPr>
      <t>Support Space</t>
    </r>
    <r>
      <rPr>
        <sz val="11"/>
        <rFont val="Times New Roman"/>
        <family val="1"/>
      </rPr>
      <t xml:space="preserve"> and </t>
    </r>
    <r>
      <rPr>
        <u/>
        <sz val="11"/>
        <rFont val="Times New Roman"/>
        <family val="1"/>
      </rPr>
      <t>Summary</t>
    </r>
    <r>
      <rPr>
        <sz val="11"/>
        <rFont val="Times New Roman"/>
        <family val="1"/>
      </rPr>
      <t xml:space="preserve"> pages.  Do not sign the completed RFS form until your DAS leasing agent has reviewed it and given approval to do so.  Upon receipt of the signed form, we will process your space request.    </t>
    </r>
  </si>
  <si>
    <t xml:space="preserve">Revised Summary tab under approvals section to include s.f. for relocating facilities and also for facilities remaining in existing space.  Added Judicial support rooms.  Removed Equipment tab.  Added DAS letterhead to letters.  Revised RFS request letter to include instructions for completing the RFS form.  </t>
  </si>
  <si>
    <t>If no, then enter approved OPM total below:</t>
  </si>
  <si>
    <t>SECTION A: SPACE CALCULATIONS</t>
  </si>
  <si>
    <t>Area now occupied:</t>
  </si>
  <si>
    <t>Current base rent:</t>
  </si>
  <si>
    <t>Total Cost of base rent:</t>
  </si>
  <si>
    <r>
      <rPr>
        <b/>
        <u/>
        <sz val="10"/>
        <rFont val="Arial"/>
        <family val="2"/>
      </rPr>
      <t>Vehicle Parking</t>
    </r>
    <r>
      <rPr>
        <b/>
        <sz val="10"/>
        <rFont val="Arial"/>
        <family val="2"/>
      </rPr>
      <t>:</t>
    </r>
  </si>
  <si>
    <r>
      <rPr>
        <b/>
        <u/>
        <sz val="10"/>
        <rFont val="Arial"/>
        <family val="2"/>
      </rPr>
      <t>Net Usable Square Feet</t>
    </r>
    <r>
      <rPr>
        <b/>
        <sz val="10"/>
        <rFont val="Arial"/>
        <family val="2"/>
      </rPr>
      <t>:</t>
    </r>
  </si>
  <si>
    <r>
      <rPr>
        <b/>
        <u/>
        <sz val="10"/>
        <rFont val="Arial"/>
        <family val="2"/>
      </rPr>
      <t>Vehicle Parking</t>
    </r>
    <r>
      <rPr>
        <sz val="10"/>
        <rFont val="Arial"/>
        <family val="2"/>
      </rPr>
      <t>:</t>
    </r>
  </si>
  <si>
    <t>Public Information / Display/ Forms Preparation</t>
  </si>
  <si>
    <t xml:space="preserve">Added page number to Support Page.  Unlocked Comment section on Summary Page.  Made other minor changes to Summary Page.  Fixed letters to correctly auto-fill square footage.  Added instructions to each page of RFS form to aid in avoiding input errors.  Added lines to personnel page as a result of user agency feedback.    </t>
  </si>
  <si>
    <r>
      <rPr>
        <b/>
        <u/>
        <sz val="8"/>
        <color rgb="FFC00000"/>
        <rFont val="Arial"/>
        <family val="2"/>
      </rPr>
      <t>INSTRUCTIONS</t>
    </r>
    <r>
      <rPr>
        <b/>
        <sz val="8"/>
        <color rgb="FFC00000"/>
        <rFont val="Arial"/>
        <family val="2"/>
      </rPr>
      <t>:</t>
    </r>
    <r>
      <rPr>
        <sz val="8"/>
        <color rgb="FFC00000"/>
        <rFont val="Arial"/>
        <family val="2"/>
      </rPr>
      <t xml:space="preserve">  Please provide </t>
    </r>
    <r>
      <rPr>
        <u/>
        <sz val="8"/>
        <color rgb="FFC00000"/>
        <rFont val="Arial"/>
        <family val="2"/>
      </rPr>
      <t>Name</t>
    </r>
    <r>
      <rPr>
        <sz val="8"/>
        <color rgb="FFC00000"/>
        <rFont val="Arial"/>
        <family val="2"/>
      </rPr>
      <t xml:space="preserve">, </t>
    </r>
    <r>
      <rPr>
        <u/>
        <sz val="8"/>
        <color rgb="FFC00000"/>
        <rFont val="Arial"/>
        <family val="2"/>
      </rPr>
      <t>Title</t>
    </r>
    <r>
      <rPr>
        <sz val="8"/>
        <color rgb="FFC00000"/>
        <rFont val="Arial"/>
        <family val="2"/>
      </rPr>
      <t xml:space="preserve">, </t>
    </r>
    <r>
      <rPr>
        <u/>
        <sz val="8"/>
        <color rgb="FFC00000"/>
        <rFont val="Arial"/>
        <family val="2"/>
      </rPr>
      <t>Employment Level</t>
    </r>
    <r>
      <rPr>
        <sz val="8"/>
        <color rgb="FFC00000"/>
        <rFont val="Arial"/>
        <family val="2"/>
      </rPr>
      <t xml:space="preserve"> and </t>
    </r>
    <r>
      <rPr>
        <u/>
        <sz val="8"/>
        <color rgb="FFC00000"/>
        <rFont val="Arial"/>
        <family val="2"/>
      </rPr>
      <t>Proposed Space Type</t>
    </r>
    <r>
      <rPr>
        <sz val="8"/>
        <color rgb="FFC00000"/>
        <rFont val="Arial"/>
        <family val="2"/>
      </rPr>
      <t xml:space="preserve"> for each employee. The Proposed Space Type will always be </t>
    </r>
    <r>
      <rPr>
        <u/>
        <sz val="8"/>
        <color rgb="FFC00000"/>
        <rFont val="Arial"/>
        <family val="2"/>
      </rPr>
      <t>220 per sq. ft.</t>
    </r>
    <r>
      <rPr>
        <sz val="8"/>
        <color rgb="FFC00000"/>
        <rFont val="Arial"/>
        <family val="2"/>
      </rPr>
      <t xml:space="preserve"> (currently the only option in dropdown list) and includes square footage for all general space requirements such as employee's office workspace, support space, hallways, rest rooms, etc.  Reminder: ONLY ENTER INFORMATION IN YELLOW HIGHLIGHTED CELLS AND DO NOT CHANGE ANY NUMBERS WHICH ARE AUTO-FILLED ON THIS PAGE.   </t>
    </r>
  </si>
  <si>
    <r>
      <rPr>
        <b/>
        <u/>
        <sz val="10"/>
        <color rgb="FFC00000"/>
        <rFont val="Times New Roman"/>
        <family val="1"/>
      </rPr>
      <t>INSTRUCTIONS</t>
    </r>
    <r>
      <rPr>
        <sz val="10"/>
        <color rgb="FFC00000"/>
        <rFont val="Times New Roman"/>
        <family val="1"/>
      </rPr>
      <t xml:space="preserve">: Please enter information in the following sections: </t>
    </r>
    <r>
      <rPr>
        <u/>
        <sz val="10"/>
        <color rgb="FFC00000"/>
        <rFont val="Times New Roman"/>
        <family val="1"/>
      </rPr>
      <t>Part 1</t>
    </r>
    <r>
      <rPr>
        <sz val="10"/>
        <color rgb="FFC00000"/>
        <rFont val="Times New Roman"/>
        <family val="1"/>
      </rPr>
      <t xml:space="preserve">, </t>
    </r>
    <r>
      <rPr>
        <u/>
        <sz val="10"/>
        <color rgb="FFC00000"/>
        <rFont val="Times New Roman"/>
        <family val="1"/>
      </rPr>
      <t>Parking</t>
    </r>
    <r>
      <rPr>
        <sz val="10"/>
        <color rgb="FFC00000"/>
        <rFont val="Times New Roman"/>
        <family val="1"/>
      </rPr>
      <t xml:space="preserve">, </t>
    </r>
    <r>
      <rPr>
        <u/>
        <sz val="10"/>
        <color rgb="FFC00000"/>
        <rFont val="Times New Roman"/>
        <family val="1"/>
      </rPr>
      <t>Comment</t>
    </r>
    <r>
      <rPr>
        <sz val="10"/>
        <color rgb="FFC00000"/>
        <rFont val="Times New Roman"/>
        <family val="1"/>
      </rPr>
      <t xml:space="preserve">, </t>
    </r>
    <r>
      <rPr>
        <u/>
        <sz val="10"/>
        <color rgb="FFC00000"/>
        <rFont val="Times New Roman"/>
        <family val="1"/>
      </rPr>
      <t>Section B</t>
    </r>
    <r>
      <rPr>
        <sz val="10"/>
        <color rgb="FFC00000"/>
        <rFont val="Times New Roman"/>
        <family val="1"/>
      </rPr>
      <t xml:space="preserve"> and </t>
    </r>
    <r>
      <rPr>
        <u/>
        <sz val="10"/>
        <color rgb="FFC00000"/>
        <rFont val="Times New Roman"/>
        <family val="1"/>
      </rPr>
      <t>Section C</t>
    </r>
    <r>
      <rPr>
        <sz val="10"/>
        <color rgb="FFC00000"/>
        <rFont val="Times New Roman"/>
        <family val="1"/>
      </rPr>
      <t xml:space="preserve">.  </t>
    </r>
    <r>
      <rPr>
        <i/>
        <sz val="10"/>
        <color rgb="FFC00000"/>
        <rFont val="Times New Roman"/>
        <family val="1"/>
      </rPr>
      <t>Only enter informaton in yellow highlighted cells and do not change any numbers which are auto-filled on this page.</t>
    </r>
    <r>
      <rPr>
        <b/>
        <i/>
        <sz val="10"/>
        <color rgb="FFC00000"/>
        <rFont val="Times New Roman"/>
        <family val="1"/>
      </rPr>
      <t xml:space="preserve"> </t>
    </r>
    <r>
      <rPr>
        <b/>
        <i/>
        <sz val="11"/>
        <color rgb="FFC00000"/>
        <rFont val="Times New Roman"/>
        <family val="1"/>
      </rPr>
      <t xml:space="preserve"> </t>
    </r>
  </si>
  <si>
    <r>
      <rPr>
        <b/>
        <u/>
        <sz val="8"/>
        <color rgb="FFC00000"/>
        <rFont val="Arial"/>
        <family val="2"/>
      </rPr>
      <t>IN COMMENT SECTION ABOVE, PROVIDE THE FOLLOWING INFORMATION REGARDING THE CURRENT SPACE</t>
    </r>
    <r>
      <rPr>
        <b/>
        <sz val="8"/>
        <color rgb="FFC00000"/>
        <rFont val="Arial"/>
        <family val="2"/>
      </rPr>
      <t xml:space="preserve">:                                                                                                                                                    1) </t>
    </r>
    <r>
      <rPr>
        <b/>
        <u/>
        <sz val="8"/>
        <color rgb="FFC00000"/>
        <rFont val="Arial"/>
        <family val="2"/>
      </rPr>
      <t>Where applicable, provide itemized list of annual costs for</t>
    </r>
    <r>
      <rPr>
        <b/>
        <sz val="8"/>
        <color rgb="FFC00000"/>
        <rFont val="Arial"/>
        <family val="2"/>
      </rPr>
      <t xml:space="preserve">:  heat, water, hot water, electricity, air conditioning, window washing, elevator, janitorial, building maintenance, rubbish removal/recycling, dumpsters, groundskeeping, security service, pest control, lamp replacement, task lighting, ballast replacement, snow/ice removal/sanding and parking.                                                                                                        2) </t>
    </r>
    <r>
      <rPr>
        <b/>
        <u/>
        <sz val="8"/>
        <color rgb="FFC00000"/>
        <rFont val="Arial"/>
        <family val="2"/>
      </rPr>
      <t>Estimate office walk-in traffic on an annual basis</t>
    </r>
    <r>
      <rPr>
        <b/>
        <sz val="8"/>
        <color rgb="FFC00000"/>
        <rFont val="Arial"/>
        <family val="2"/>
      </rPr>
      <t>.                                                               3)</t>
    </r>
    <r>
      <rPr>
        <b/>
        <u/>
        <sz val="8"/>
        <color rgb="FFC00000"/>
        <rFont val="Arial"/>
        <family val="2"/>
      </rPr>
      <t xml:space="preserve"> List other State agencies co-located at the same address</t>
    </r>
    <r>
      <rPr>
        <b/>
        <sz val="8"/>
        <color rgb="FFC00000"/>
        <rFont val="Arial"/>
        <family val="2"/>
      </rPr>
      <t xml:space="preserve">. </t>
    </r>
    <r>
      <rPr>
        <b/>
        <sz val="8.5"/>
        <color rgb="FFFF0000"/>
        <rFont val="Calibri"/>
        <family val="2"/>
        <scheme val="minor"/>
      </rPr>
      <t xml:space="preserve">                                        </t>
    </r>
  </si>
  <si>
    <t>4/15//2015</t>
  </si>
  <si>
    <t xml:space="preserve">Removed 17% increase on Summary Page.  No longer distinction between sq. footage for portion of floor compared to entire floor or building. </t>
  </si>
  <si>
    <t>Net Usable SF if facility moving to new space:</t>
  </si>
  <si>
    <t>if facility moving into new space - Net Usable Square Feet</t>
  </si>
  <si>
    <t>Explanation:</t>
  </si>
  <si>
    <t>If facility moving to new space:</t>
  </si>
  <si>
    <t xml:space="preserve">Added New logo.  </t>
  </si>
  <si>
    <t>Changed letterhead on DAS letters from Unit to Division.</t>
  </si>
  <si>
    <r>
      <rPr>
        <b/>
        <u/>
        <sz val="8"/>
        <color rgb="FFC00000"/>
        <rFont val="Arial"/>
        <family val="2"/>
      </rPr>
      <t>INSTRUCTIONS</t>
    </r>
    <r>
      <rPr>
        <b/>
        <sz val="8"/>
        <color rgb="FFC00000"/>
        <rFont val="Arial"/>
        <family val="2"/>
      </rPr>
      <t>:</t>
    </r>
    <r>
      <rPr>
        <sz val="8"/>
        <color rgb="FFC00000"/>
        <rFont val="Arial"/>
        <family val="2"/>
      </rPr>
      <t xml:space="preserve">  Only include specialized support space which is unique to your agency's operation and is above and beyond space requirements in a typical office setting.  Detailed justification for inclusion of support space is required and should be included in the comments section on the Summary page.  </t>
    </r>
    <r>
      <rPr>
        <b/>
        <i/>
        <sz val="8"/>
        <color rgb="FFC00000"/>
        <rFont val="Arial"/>
        <family val="2"/>
      </rPr>
      <t>Only in rare exceptions should additional support space be entered below</t>
    </r>
    <r>
      <rPr>
        <b/>
        <sz val="8"/>
        <color rgb="FFC00000"/>
        <rFont val="Arial"/>
        <family val="2"/>
      </rPr>
      <t>.</t>
    </r>
    <r>
      <rPr>
        <sz val="8"/>
        <color rgb="FFC00000"/>
        <rFont val="Arial"/>
        <family val="2"/>
      </rPr>
      <t xml:space="preserve">  ONLY ENTER INFORMATION IN YELLOW HIGHLIGHTED CELLS AND DO NOT CHANGE ANY NUMBERS WHICH ARE AUTO-FILLED ON THIS PAGE. </t>
    </r>
  </si>
  <si>
    <t>Changed OPM signatory from Patrick O'Brien to Paul Hinsch.</t>
  </si>
  <si>
    <t>DAS Property Management Services</t>
  </si>
  <si>
    <t>William Falletti, Supervising Property Agent</t>
  </si>
  <si>
    <t>Changed letterhead on DAS letters.</t>
  </si>
  <si>
    <t xml:space="preserve">Leasing and Property Transfer Division | 450 Columbus Boulevard, Suite 1402 | Hartford, CT 06103 </t>
  </si>
  <si>
    <t xml:space="preserve">OPM signatory Paul Hinsch - title change to Policy Director of Asset Management </t>
  </si>
  <si>
    <t>Paul Hinsch - Policy Director of Asset Management</t>
  </si>
  <si>
    <t>Bill Falletti, DAS Statewide Leasing and Property Transfer</t>
  </si>
  <si>
    <t>WAF/</t>
  </si>
  <si>
    <t>DAS Statewide Leasing and Property Transfer</t>
  </si>
  <si>
    <t>Shane P. Mallory, RPA, BOMI-HP</t>
  </si>
  <si>
    <t>Administrator, DAS Statewide Leasing and Property Transfer</t>
  </si>
  <si>
    <t>Josh Geballe, Commissioner</t>
  </si>
  <si>
    <t>We are transmitting the attached Request for Space Form and supporting documentation for the above referenced agency, which has been approved by Commissioner Josh Geballe and is now ready for implementation.</t>
  </si>
  <si>
    <t>Signature of DAS Deputy Commissioner:</t>
  </si>
  <si>
    <t>Signature of Administrator:</t>
  </si>
  <si>
    <t>Shane P. Mallory, Statewide Leasing and Property Transfer</t>
  </si>
  <si>
    <t xml:space="preserve">Added DAS Deputy Commissioner as signatory.  Addded "Statewide" to DAS Leasing and Property Transfer. </t>
  </si>
  <si>
    <t xml:space="preserve"> ISSUED 2/22/19</t>
  </si>
  <si>
    <t>Darren Hobbs, DAS Real Estate and Construction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</si>
</sst>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164" formatCode="mm/dd/yy"/>
    <numFmt numFmtId="165" formatCode="mmmm\ d\,\ yyyy"/>
    <numFmt numFmtId="166" formatCode="&quot;$&quot;#,##0.00"/>
    <numFmt numFmtId="167" formatCode="0.0"/>
    <numFmt numFmtId="168" formatCode="&quot;$&quot;#,##0"/>
    <numFmt numFmtId="169" formatCode="[$-409]mmmm\ d\,\ yyyy;@"/>
  </numFmts>
  <fonts count="101" x14ac:knownFonts="1">
    <font>
      <sz val="10"/>
      <name val="Helv"/>
    </font>
    <font>
      <sz val="10"/>
      <name val="Arial"/>
      <family val="2"/>
    </font>
    <font>
      <sz val="8"/>
      <name val="Helv"/>
    </font>
    <font>
      <b/>
      <sz val="10"/>
      <name val="Helv"/>
    </font>
    <font>
      <sz val="12"/>
      <name val="Times New Roman"/>
      <family val="1"/>
    </font>
    <font>
      <sz val="8"/>
      <name val="Times New Roman"/>
      <family val="1"/>
    </font>
    <font>
      <b/>
      <sz val="12"/>
      <name val="Times New Roman"/>
      <family val="1"/>
    </font>
    <font>
      <i/>
      <sz val="8"/>
      <name val="Times New Roman"/>
      <family val="1"/>
    </font>
    <font>
      <sz val="8"/>
      <color indexed="9"/>
      <name val="Times New Roman"/>
      <family val="1"/>
    </font>
    <font>
      <b/>
      <sz val="10"/>
      <name val="Times New Roman"/>
      <family val="1"/>
    </font>
    <font>
      <sz val="10"/>
      <name val="Times New Roman"/>
      <family val="1"/>
    </font>
    <font>
      <u/>
      <sz val="12"/>
      <color indexed="12"/>
      <name val="Helv"/>
    </font>
    <font>
      <sz val="10"/>
      <color indexed="9"/>
      <name val="Times New Roman"/>
      <family val="1"/>
    </font>
    <font>
      <sz val="9"/>
      <name val="Times New Roman"/>
      <family val="1"/>
    </font>
    <font>
      <b/>
      <sz val="10"/>
      <color indexed="9"/>
      <name val="Arial"/>
      <family val="2"/>
    </font>
    <font>
      <b/>
      <sz val="10"/>
      <color indexed="8"/>
      <name val="Arial"/>
      <family val="2"/>
    </font>
    <font>
      <sz val="10"/>
      <color indexed="8"/>
      <name val="Arial"/>
      <family val="2"/>
    </font>
    <font>
      <b/>
      <sz val="10"/>
      <name val="Arial"/>
      <family val="2"/>
    </font>
    <font>
      <sz val="9"/>
      <name val="Arial"/>
      <family val="2"/>
    </font>
    <font>
      <b/>
      <sz val="9"/>
      <name val="Arial"/>
      <family val="2"/>
    </font>
    <font>
      <i/>
      <sz val="9"/>
      <name val="Arial"/>
      <family val="2"/>
    </font>
    <font>
      <sz val="10"/>
      <name val="Arial"/>
      <family val="2"/>
    </font>
    <font>
      <sz val="10"/>
      <name val="Helv"/>
    </font>
    <font>
      <sz val="10"/>
      <color indexed="61"/>
      <name val="Arial"/>
      <family val="2"/>
    </font>
    <font>
      <sz val="24"/>
      <color indexed="23"/>
      <name val="Arial Black"/>
      <family val="2"/>
    </font>
    <font>
      <b/>
      <sz val="14"/>
      <color indexed="23"/>
      <name val="Garamond"/>
      <family val="1"/>
    </font>
    <font>
      <sz val="8"/>
      <name val="Arial Black"/>
      <family val="2"/>
    </font>
    <font>
      <sz val="12"/>
      <name val="Arial Black"/>
      <family val="2"/>
    </font>
    <font>
      <sz val="12"/>
      <color indexed="23"/>
      <name val="Arial Black"/>
      <family val="2"/>
    </font>
    <font>
      <sz val="9"/>
      <color indexed="10"/>
      <name val="Arial"/>
      <family val="2"/>
    </font>
    <font>
      <sz val="11"/>
      <color indexed="23"/>
      <name val="Arial Black"/>
      <family val="2"/>
    </font>
    <font>
      <sz val="11"/>
      <name val="Arial Black"/>
      <family val="2"/>
    </font>
    <font>
      <sz val="10"/>
      <color indexed="10"/>
      <name val="Helv"/>
    </font>
    <font>
      <b/>
      <sz val="9"/>
      <color indexed="10"/>
      <name val="Arial"/>
      <family val="2"/>
    </font>
    <font>
      <b/>
      <sz val="10"/>
      <color indexed="10"/>
      <name val="Helv"/>
    </font>
    <font>
      <b/>
      <i/>
      <sz val="10"/>
      <name val="Helv"/>
    </font>
    <font>
      <i/>
      <sz val="10"/>
      <name val="Helv"/>
    </font>
    <font>
      <b/>
      <i/>
      <u/>
      <sz val="16"/>
      <color indexed="21"/>
      <name val="Helv"/>
    </font>
    <font>
      <sz val="9"/>
      <color indexed="22"/>
      <name val="Arial"/>
      <family val="2"/>
    </font>
    <font>
      <sz val="14"/>
      <name val="Times New Roman"/>
      <family val="1"/>
    </font>
    <font>
      <u/>
      <sz val="10"/>
      <name val="Helv"/>
    </font>
    <font>
      <b/>
      <sz val="9"/>
      <color indexed="8"/>
      <name val="Arial"/>
      <family val="2"/>
    </font>
    <font>
      <b/>
      <i/>
      <u/>
      <sz val="14"/>
      <color indexed="21"/>
      <name val="Helv"/>
    </font>
    <font>
      <sz val="16"/>
      <name val="Helv"/>
    </font>
    <font>
      <sz val="12"/>
      <name val="Helv"/>
    </font>
    <font>
      <b/>
      <sz val="8"/>
      <color indexed="10"/>
      <name val="Times New Roman"/>
      <family val="1"/>
    </font>
    <font>
      <b/>
      <sz val="12"/>
      <color indexed="10"/>
      <name val="Times New Roman"/>
      <family val="1"/>
    </font>
    <font>
      <b/>
      <sz val="10"/>
      <color indexed="10"/>
      <name val="Times New Roman"/>
      <family val="1"/>
    </font>
    <font>
      <b/>
      <u/>
      <sz val="12"/>
      <color indexed="10"/>
      <name val="Helv"/>
    </font>
    <font>
      <sz val="10"/>
      <name val="Arial Black"/>
      <family val="2"/>
    </font>
    <font>
      <b/>
      <sz val="10"/>
      <color indexed="23"/>
      <name val="Arial Black"/>
      <family val="2"/>
    </font>
    <font>
      <sz val="10"/>
      <color indexed="23"/>
      <name val="Times New Roman"/>
      <family val="1"/>
    </font>
    <font>
      <sz val="10"/>
      <color indexed="23"/>
      <name val="Arial Black"/>
      <family val="2"/>
    </font>
    <font>
      <i/>
      <sz val="10"/>
      <color indexed="23"/>
      <name val="Arial Black"/>
      <family val="2"/>
    </font>
    <font>
      <sz val="10"/>
      <color indexed="10"/>
      <name val="Arial Black"/>
      <family val="2"/>
    </font>
    <font>
      <b/>
      <sz val="10"/>
      <color indexed="8"/>
      <name val="Times New Roman"/>
      <family val="1"/>
    </font>
    <font>
      <i/>
      <sz val="10"/>
      <name val="Times New Roman"/>
      <family val="1"/>
    </font>
    <font>
      <sz val="8"/>
      <name val="Arial"/>
      <family val="2"/>
    </font>
    <font>
      <i/>
      <sz val="8"/>
      <name val="Arial"/>
      <family val="2"/>
    </font>
    <font>
      <sz val="8"/>
      <color indexed="22"/>
      <name val="Arial"/>
      <family val="2"/>
    </font>
    <font>
      <b/>
      <sz val="8"/>
      <color indexed="9"/>
      <name val="Arial"/>
      <family val="2"/>
    </font>
    <font>
      <sz val="8"/>
      <color indexed="8"/>
      <name val="Arial"/>
      <family val="2"/>
    </font>
    <font>
      <sz val="8"/>
      <color indexed="55"/>
      <name val="Arial"/>
      <family val="2"/>
    </font>
    <font>
      <sz val="8"/>
      <color indexed="19"/>
      <name val="Arial"/>
      <family val="2"/>
    </font>
    <font>
      <b/>
      <sz val="8"/>
      <color indexed="8"/>
      <name val="Arial"/>
      <family val="2"/>
    </font>
    <font>
      <sz val="8"/>
      <color indexed="10"/>
      <name val="Arial"/>
      <family val="2"/>
    </font>
    <font>
      <b/>
      <sz val="8"/>
      <name val="Arial"/>
      <family val="2"/>
    </font>
    <font>
      <sz val="12"/>
      <name val="Arial"/>
      <family val="2"/>
    </font>
    <font>
      <b/>
      <sz val="14"/>
      <name val="Arial"/>
      <family val="2"/>
    </font>
    <font>
      <sz val="11"/>
      <name val="Times New Roman"/>
      <family val="1"/>
    </font>
    <font>
      <sz val="8.1999999999999993"/>
      <name val="Arial"/>
      <family val="2"/>
    </font>
    <font>
      <sz val="8"/>
      <color theme="0" tint="-0.499984740745262"/>
      <name val="Times New Roman"/>
      <family val="1"/>
    </font>
    <font>
      <b/>
      <sz val="10"/>
      <color rgb="FFFF0000"/>
      <name val="Times New Roman"/>
      <family val="1"/>
    </font>
    <font>
      <b/>
      <u/>
      <sz val="10"/>
      <name val="Helv"/>
    </font>
    <font>
      <b/>
      <u/>
      <sz val="11"/>
      <name val="Times New Roman"/>
      <family val="1"/>
    </font>
    <font>
      <b/>
      <sz val="11"/>
      <name val="Times New Roman"/>
      <family val="1"/>
    </font>
    <font>
      <sz val="11"/>
      <name val="Arial"/>
      <family val="2"/>
    </font>
    <font>
      <b/>
      <u/>
      <sz val="8.5"/>
      <color rgb="FFFF0000"/>
      <name val="Calibri"/>
      <family val="2"/>
      <scheme val="minor"/>
    </font>
    <font>
      <b/>
      <sz val="8.5"/>
      <color rgb="FFFF0000"/>
      <name val="Calibri"/>
      <family val="2"/>
      <scheme val="minor"/>
    </font>
    <font>
      <sz val="8.5"/>
      <color rgb="FFFF0000"/>
      <name val="Calibri"/>
      <family val="2"/>
      <scheme val="minor"/>
    </font>
    <font>
      <u/>
      <sz val="11"/>
      <name val="Times New Roman"/>
      <family val="1"/>
    </font>
    <font>
      <b/>
      <u/>
      <sz val="9"/>
      <name val="Arial"/>
      <family val="2"/>
    </font>
    <font>
      <b/>
      <u/>
      <sz val="10"/>
      <name val="Arial"/>
      <family val="2"/>
    </font>
    <font>
      <b/>
      <sz val="8"/>
      <color rgb="FFC00000"/>
      <name val="Arial"/>
      <family val="2"/>
    </font>
    <font>
      <b/>
      <u/>
      <sz val="8"/>
      <color rgb="FFC00000"/>
      <name val="Arial"/>
      <family val="2"/>
    </font>
    <font>
      <sz val="9"/>
      <color rgb="FFC00000"/>
      <name val="Arial"/>
      <family val="2"/>
    </font>
    <font>
      <b/>
      <sz val="9"/>
      <color rgb="FFC00000"/>
      <name val="Arial"/>
      <family val="2"/>
    </font>
    <font>
      <sz val="12"/>
      <color rgb="FFC00000"/>
      <name val="Arial"/>
      <family val="2"/>
    </font>
    <font>
      <sz val="8"/>
      <color rgb="FFC00000"/>
      <name val="Arial"/>
      <family val="2"/>
    </font>
    <font>
      <u/>
      <sz val="8"/>
      <color rgb="FFC00000"/>
      <name val="Arial"/>
      <family val="2"/>
    </font>
    <font>
      <b/>
      <i/>
      <sz val="8"/>
      <color rgb="FFC00000"/>
      <name val="Arial"/>
      <family val="2"/>
    </font>
    <font>
      <sz val="8"/>
      <color rgb="FFC00000"/>
      <name val="Times New Roman"/>
      <family val="1"/>
    </font>
    <font>
      <b/>
      <u/>
      <sz val="10"/>
      <color rgb="FFC00000"/>
      <name val="Times New Roman"/>
      <family val="1"/>
    </font>
    <font>
      <sz val="10"/>
      <color rgb="FFC00000"/>
      <name val="Times New Roman"/>
      <family val="1"/>
    </font>
    <font>
      <sz val="11"/>
      <color rgb="FFC00000"/>
      <name val="Times New Roman"/>
      <family val="1"/>
    </font>
    <font>
      <sz val="11"/>
      <name val="Helv"/>
    </font>
    <font>
      <u/>
      <sz val="10"/>
      <color rgb="FFC00000"/>
      <name val="Times New Roman"/>
      <family val="1"/>
    </font>
    <font>
      <i/>
      <sz val="10"/>
      <color rgb="FFC00000"/>
      <name val="Times New Roman"/>
      <family val="1"/>
    </font>
    <font>
      <b/>
      <i/>
      <sz val="10"/>
      <color rgb="FFC00000"/>
      <name val="Times New Roman"/>
      <family val="1"/>
    </font>
    <font>
      <b/>
      <i/>
      <sz val="11"/>
      <color rgb="FFC00000"/>
      <name val="Times New Roman"/>
      <family val="1"/>
    </font>
    <font>
      <b/>
      <u/>
      <sz val="9"/>
      <color rgb="FFC00000"/>
      <name val="Arial"/>
      <family val="2"/>
    </font>
  </fonts>
  <fills count="13">
    <fill>
      <patternFill patternType="none"/>
    </fill>
    <fill>
      <patternFill patternType="gray125"/>
    </fill>
    <fill>
      <patternFill patternType="solid">
        <fgColor indexed="22"/>
        <bgColor indexed="8"/>
      </patternFill>
    </fill>
    <fill>
      <patternFill patternType="solid">
        <fgColor indexed="22"/>
        <bgColor indexed="64"/>
      </patternFill>
    </fill>
    <fill>
      <patternFill patternType="solid">
        <fgColor indexed="18"/>
        <bgColor indexed="64"/>
      </patternFill>
    </fill>
    <fill>
      <patternFill patternType="solid">
        <fgColor indexed="44"/>
        <bgColor indexed="64"/>
      </patternFill>
    </fill>
    <fill>
      <patternFill patternType="solid">
        <fgColor indexed="43"/>
        <bgColor indexed="64"/>
      </patternFill>
    </fill>
    <fill>
      <patternFill patternType="lightUp">
        <fgColor indexed="8"/>
      </patternFill>
    </fill>
    <fill>
      <patternFill patternType="solid">
        <fgColor indexed="55"/>
        <bgColor indexed="64"/>
      </patternFill>
    </fill>
    <fill>
      <patternFill patternType="solid">
        <fgColor theme="0" tint="-0.14999847407452621"/>
        <bgColor indexed="64"/>
      </patternFill>
    </fill>
    <fill>
      <patternFill patternType="solid">
        <fgColor rgb="FFEAEAEA"/>
        <bgColor indexed="64"/>
      </patternFill>
    </fill>
    <fill>
      <patternFill patternType="solid">
        <fgColor rgb="FFFFF48F"/>
        <bgColor indexed="64"/>
      </patternFill>
    </fill>
    <fill>
      <patternFill patternType="solid">
        <fgColor theme="0" tint="-0.249977111117893"/>
        <bgColor indexed="64"/>
      </patternFill>
    </fill>
  </fills>
  <borders count="4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style="hair">
        <color indexed="64"/>
      </right>
      <top/>
      <bottom/>
      <diagonal/>
    </border>
    <border>
      <left style="thin">
        <color indexed="64"/>
      </left>
      <right/>
      <top/>
      <bottom style="thick">
        <color indexed="64"/>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bottom/>
      <diagonal/>
    </border>
    <border>
      <left/>
      <right/>
      <top/>
      <bottom style="hair">
        <color indexed="64"/>
      </bottom>
      <diagonal/>
    </border>
    <border>
      <left style="hair">
        <color indexed="64"/>
      </left>
      <right style="hair">
        <color indexed="64"/>
      </right>
      <top/>
      <bottom style="hair">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style="dotted">
        <color indexed="64"/>
      </top>
      <bottom style="dotted">
        <color indexed="64"/>
      </bottom>
      <diagonal/>
    </border>
    <border>
      <left style="hair">
        <color indexed="64"/>
      </left>
      <right style="hair">
        <color indexed="64"/>
      </right>
      <top/>
      <bottom style="thin">
        <color indexed="64"/>
      </bottom>
      <diagonal/>
    </border>
    <border>
      <left/>
      <right/>
      <top style="thin">
        <color indexed="64"/>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top style="medium">
        <color indexed="64"/>
      </top>
      <bottom/>
      <diagonal/>
    </border>
    <border>
      <left style="hair">
        <color indexed="64"/>
      </left>
      <right style="hair">
        <color indexed="64"/>
      </right>
      <top style="medium">
        <color indexed="64"/>
      </top>
      <bottom style="hair">
        <color indexed="64"/>
      </bottom>
      <diagonal/>
    </border>
    <border>
      <left style="double">
        <color rgb="FFC00000"/>
      </left>
      <right/>
      <top style="double">
        <color rgb="FFC00000"/>
      </top>
      <bottom/>
      <diagonal/>
    </border>
    <border>
      <left/>
      <right/>
      <top style="double">
        <color rgb="FFC00000"/>
      </top>
      <bottom/>
      <diagonal/>
    </border>
    <border>
      <left/>
      <right style="double">
        <color rgb="FFC00000"/>
      </right>
      <top style="double">
        <color rgb="FFC00000"/>
      </top>
      <bottom/>
      <diagonal/>
    </border>
    <border>
      <left style="double">
        <color rgb="FFC00000"/>
      </left>
      <right/>
      <top/>
      <bottom/>
      <diagonal/>
    </border>
    <border>
      <left/>
      <right style="double">
        <color rgb="FFC00000"/>
      </right>
      <top/>
      <bottom/>
      <diagonal/>
    </border>
    <border>
      <left style="double">
        <color rgb="FFC00000"/>
      </left>
      <right/>
      <top/>
      <bottom style="double">
        <color rgb="FFC00000"/>
      </bottom>
      <diagonal/>
    </border>
    <border>
      <left/>
      <right/>
      <top/>
      <bottom style="double">
        <color rgb="FFC00000"/>
      </bottom>
      <diagonal/>
    </border>
    <border>
      <left/>
      <right style="double">
        <color rgb="FFC00000"/>
      </right>
      <top/>
      <bottom style="double">
        <color rgb="FFC00000"/>
      </bottom>
      <diagonal/>
    </border>
  </borders>
  <cellStyleXfs count="3">
    <xf numFmtId="0" fontId="0" fillId="0" borderId="0"/>
    <xf numFmtId="0" fontId="11" fillId="0" borderId="0" applyNumberFormat="0" applyFill="0" applyBorder="0" applyAlignment="0" applyProtection="0">
      <alignment vertical="top"/>
      <protection locked="0"/>
    </xf>
    <xf numFmtId="0" fontId="1" fillId="0" borderId="0"/>
  </cellStyleXfs>
  <cellXfs count="428">
    <xf numFmtId="0" fontId="0" fillId="0" borderId="0" xfId="0"/>
    <xf numFmtId="0" fontId="4" fillId="0" borderId="0" xfId="0" applyFont="1"/>
    <xf numFmtId="0" fontId="5" fillId="0" borderId="0" xfId="0" applyFont="1"/>
    <xf numFmtId="0" fontId="6" fillId="0" borderId="0" xfId="0" applyFont="1"/>
    <xf numFmtId="0" fontId="5" fillId="0" borderId="0" xfId="0" applyFont="1" applyAlignment="1">
      <alignment vertical="center"/>
    </xf>
    <xf numFmtId="0" fontId="10" fillId="0" borderId="0" xfId="0" applyFont="1"/>
    <xf numFmtId="0" fontId="9" fillId="0" borderId="0" xfId="0" applyFont="1" applyAlignment="1">
      <alignment horizontal="left"/>
    </xf>
    <xf numFmtId="0" fontId="10" fillId="0" borderId="0" xfId="0" quotePrefix="1" applyFont="1" applyAlignment="1">
      <alignment horizontal="left"/>
    </xf>
    <xf numFmtId="0" fontId="10" fillId="0" borderId="1" xfId="0" applyFont="1" applyBorder="1" applyAlignment="1">
      <alignment vertical="center"/>
    </xf>
    <xf numFmtId="0" fontId="5" fillId="0" borderId="1" xfId="0" applyFont="1" applyBorder="1" applyAlignment="1">
      <alignment vertical="center"/>
    </xf>
    <xf numFmtId="0" fontId="10" fillId="0" borderId="0" xfId="0" applyFont="1" applyAlignment="1">
      <alignment horizontal="center"/>
    </xf>
    <xf numFmtId="0" fontId="7" fillId="0" borderId="0" xfId="0" applyFont="1" applyAlignment="1">
      <alignment vertical="center"/>
    </xf>
    <xf numFmtId="0" fontId="13" fillId="0" borderId="0" xfId="0" applyFont="1"/>
    <xf numFmtId="0" fontId="15" fillId="2" borderId="1" xfId="0" applyFont="1" applyFill="1" applyBorder="1" applyAlignment="1">
      <alignment vertical="center"/>
    </xf>
    <xf numFmtId="0" fontId="17" fillId="0" borderId="1" xfId="0" applyFont="1" applyBorder="1" applyAlignment="1">
      <alignment vertical="center"/>
    </xf>
    <xf numFmtId="0" fontId="18" fillId="0" borderId="0" xfId="0" applyFont="1" applyAlignment="1">
      <alignment horizontal="center"/>
    </xf>
    <xf numFmtId="0" fontId="18" fillId="0" borderId="0" xfId="0" applyFont="1" applyAlignment="1">
      <alignment horizontal="left" indent="4"/>
    </xf>
    <xf numFmtId="3" fontId="18" fillId="0" borderId="2" xfId="0" applyNumberFormat="1" applyFont="1" applyBorder="1" applyAlignment="1">
      <alignment horizontal="right"/>
    </xf>
    <xf numFmtId="0" fontId="18" fillId="0" borderId="0" xfId="0" applyFont="1"/>
    <xf numFmtId="3" fontId="18" fillId="0" borderId="0" xfId="0" applyNumberFormat="1" applyFont="1" applyAlignment="1">
      <alignment horizontal="right"/>
    </xf>
    <xf numFmtId="0" fontId="18" fillId="0" borderId="3" xfId="0" applyFont="1" applyBorder="1"/>
    <xf numFmtId="0" fontId="19" fillId="0" borderId="0" xfId="0" applyFont="1" applyAlignment="1">
      <alignment horizontal="left"/>
    </xf>
    <xf numFmtId="0" fontId="18" fillId="0" borderId="0" xfId="0" quotePrefix="1" applyFont="1" applyAlignment="1">
      <alignment horizontal="left"/>
    </xf>
    <xf numFmtId="0" fontId="21" fillId="0" borderId="0" xfId="0" applyFont="1"/>
    <xf numFmtId="0" fontId="21" fillId="0" borderId="0" xfId="0" applyFont="1" applyAlignment="1">
      <alignment horizontal="left"/>
    </xf>
    <xf numFmtId="0" fontId="21" fillId="0" borderId="0" xfId="0" applyFont="1" applyAlignment="1">
      <alignment horizontal="center"/>
    </xf>
    <xf numFmtId="0" fontId="21" fillId="0" borderId="4" xfId="0" applyFont="1" applyBorder="1" applyAlignment="1">
      <alignment horizontal="center"/>
    </xf>
    <xf numFmtId="0" fontId="21" fillId="0" borderId="5" xfId="0" applyFont="1" applyBorder="1" applyAlignment="1">
      <alignment horizontal="center"/>
    </xf>
    <xf numFmtId="0" fontId="21" fillId="0" borderId="6" xfId="0" applyFont="1" applyBorder="1" applyAlignment="1">
      <alignment horizontal="center"/>
    </xf>
    <xf numFmtId="37" fontId="21" fillId="0" borderId="1" xfId="0" applyNumberFormat="1" applyFont="1" applyBorder="1" applyAlignment="1">
      <alignment horizontal="center"/>
    </xf>
    <xf numFmtId="37" fontId="21" fillId="0" borderId="0" xfId="0" applyNumberFormat="1" applyFont="1" applyAlignment="1">
      <alignment horizontal="center"/>
    </xf>
    <xf numFmtId="0" fontId="21" fillId="0" borderId="7" xfId="0" applyFont="1" applyBorder="1" applyAlignment="1">
      <alignment horizontal="left" indent="1"/>
    </xf>
    <xf numFmtId="0" fontId="21" fillId="0" borderId="0" xfId="0" applyFont="1" applyAlignment="1">
      <alignment horizontal="left" indent="1"/>
    </xf>
    <xf numFmtId="0" fontId="17" fillId="0" borderId="0" xfId="0" applyFont="1" applyAlignment="1">
      <alignment horizontal="left"/>
    </xf>
    <xf numFmtId="0" fontId="21" fillId="0" borderId="0" xfId="0" applyFont="1" applyAlignment="1">
      <alignment horizontal="right"/>
    </xf>
    <xf numFmtId="2" fontId="21" fillId="0" borderId="0" xfId="0" applyNumberFormat="1" applyFont="1" applyAlignment="1">
      <alignment horizontal="right"/>
    </xf>
    <xf numFmtId="0" fontId="21" fillId="0" borderId="9" xfId="0" applyFont="1" applyBorder="1" applyAlignment="1">
      <alignment horizontal="left" indent="1"/>
    </xf>
    <xf numFmtId="37" fontId="21" fillId="0" borderId="10" xfId="0" applyNumberFormat="1" applyFont="1" applyBorder="1" applyAlignment="1">
      <alignment horizontal="center"/>
    </xf>
    <xf numFmtId="3" fontId="19" fillId="0" borderId="2" xfId="0" applyNumberFormat="1" applyFont="1" applyBorder="1" applyAlignment="1">
      <alignment horizontal="right"/>
    </xf>
    <xf numFmtId="0" fontId="18" fillId="0" borderId="0" xfId="0" applyFont="1" applyProtection="1">
      <protection locked="0"/>
    </xf>
    <xf numFmtId="0" fontId="23" fillId="0" borderId="0" xfId="0" applyFont="1"/>
    <xf numFmtId="0" fontId="23" fillId="0" borderId="0" xfId="0" applyFont="1" applyAlignment="1">
      <alignment horizontal="right"/>
    </xf>
    <xf numFmtId="167" fontId="5" fillId="0" borderId="0" xfId="0" applyNumberFormat="1" applyFont="1"/>
    <xf numFmtId="0" fontId="22" fillId="0" borderId="8" xfId="0" applyFont="1" applyBorder="1" applyAlignment="1">
      <alignment horizontal="left"/>
    </xf>
    <xf numFmtId="2" fontId="22" fillId="0" borderId="0" xfId="0" applyNumberFormat="1" applyFont="1" applyAlignment="1">
      <alignment horizontal="center"/>
    </xf>
    <xf numFmtId="0" fontId="26" fillId="0" borderId="0" xfId="0" applyFont="1"/>
    <xf numFmtId="0" fontId="27" fillId="0" borderId="0" xfId="0" applyFont="1"/>
    <xf numFmtId="0" fontId="28" fillId="0" borderId="0" xfId="0" applyFont="1" applyAlignment="1">
      <alignment horizontal="left"/>
    </xf>
    <xf numFmtId="0" fontId="30" fillId="0" borderId="0" xfId="0" applyFont="1"/>
    <xf numFmtId="0" fontId="31" fillId="0" borderId="0" xfId="0" applyFont="1" applyAlignment="1">
      <alignment horizontal="left"/>
    </xf>
    <xf numFmtId="0" fontId="34" fillId="0" borderId="8" xfId="0" applyFont="1" applyBorder="1" applyAlignment="1">
      <alignment horizontal="left"/>
    </xf>
    <xf numFmtId="0" fontId="0" fillId="0" borderId="0" xfId="0" applyAlignment="1">
      <alignment vertical="top"/>
    </xf>
    <xf numFmtId="0" fontId="0" fillId="0" borderId="0" xfId="0" applyAlignment="1">
      <alignment vertical="top" wrapText="1"/>
    </xf>
    <xf numFmtId="0" fontId="36" fillId="0" borderId="0" xfId="0" applyFont="1" applyAlignment="1">
      <alignment horizontal="left" vertical="top" wrapText="1" indent="1"/>
    </xf>
    <xf numFmtId="0" fontId="35" fillId="0" borderId="0" xfId="0" applyFont="1" applyAlignment="1">
      <alignment horizontal="left" vertical="top" wrapText="1" indent="1"/>
    </xf>
    <xf numFmtId="0" fontId="0" fillId="0" borderId="0" xfId="0" quotePrefix="1" applyAlignment="1">
      <alignment horizontal="right" vertical="top"/>
    </xf>
    <xf numFmtId="0" fontId="18" fillId="4" borderId="0" xfId="0" applyFont="1" applyFill="1"/>
    <xf numFmtId="0" fontId="18" fillId="4" borderId="0" xfId="0" applyFont="1" applyFill="1" applyAlignment="1">
      <alignment horizontal="center"/>
    </xf>
    <xf numFmtId="0" fontId="4" fillId="0" borderId="0" xfId="0" applyFont="1" applyAlignment="1">
      <alignment horizontal="left"/>
    </xf>
    <xf numFmtId="0" fontId="18" fillId="0" borderId="0" xfId="0" applyFont="1" applyAlignment="1" applyProtection="1">
      <alignment horizontal="center"/>
      <protection locked="0"/>
    </xf>
    <xf numFmtId="0" fontId="0" fillId="0" borderId="0" xfId="0" applyAlignment="1">
      <alignment horizontal="right" vertical="top"/>
    </xf>
    <xf numFmtId="0" fontId="18" fillId="0" borderId="0" xfId="0" applyFont="1" applyAlignment="1">
      <alignment horizontal="right"/>
    </xf>
    <xf numFmtId="0" fontId="13" fillId="0" borderId="0" xfId="0" applyFont="1" applyAlignment="1">
      <alignment horizontal="right"/>
    </xf>
    <xf numFmtId="0" fontId="13" fillId="0" borderId="10" xfId="0" applyFont="1" applyBorder="1" applyAlignment="1">
      <alignment horizontal="left" indent="1"/>
    </xf>
    <xf numFmtId="164" fontId="13" fillId="0" borderId="0" xfId="0" applyNumberFormat="1" applyFont="1" applyAlignment="1">
      <alignment horizontal="left" indent="1"/>
    </xf>
    <xf numFmtId="0" fontId="0" fillId="0" borderId="13" xfId="0" applyBorder="1" applyAlignment="1">
      <alignment vertical="top" wrapText="1"/>
    </xf>
    <xf numFmtId="0" fontId="37" fillId="5" borderId="0" xfId="0" applyFont="1" applyFill="1" applyAlignment="1">
      <alignment vertical="top"/>
    </xf>
    <xf numFmtId="0" fontId="0" fillId="5" borderId="0" xfId="0" applyFill="1" applyAlignment="1">
      <alignment vertical="top"/>
    </xf>
    <xf numFmtId="0" fontId="0" fillId="5" borderId="0" xfId="0" applyFill="1" applyAlignment="1">
      <alignment vertical="top" wrapText="1"/>
    </xf>
    <xf numFmtId="0" fontId="18" fillId="0" borderId="0" xfId="0" applyFont="1" applyAlignment="1">
      <alignment horizontal="left"/>
    </xf>
    <xf numFmtId="0" fontId="18" fillId="0" borderId="12" xfId="0" applyFont="1" applyBorder="1" applyAlignment="1">
      <alignment horizontal="center"/>
    </xf>
    <xf numFmtId="0" fontId="18" fillId="0" borderId="15" xfId="0" applyFont="1" applyBorder="1" applyAlignment="1">
      <alignment horizontal="left" wrapText="1" indent="1"/>
    </xf>
    <xf numFmtId="0" fontId="18" fillId="0" borderId="14" xfId="0" applyFont="1" applyBorder="1" applyAlignment="1">
      <alignment horizontal="center" wrapText="1"/>
    </xf>
    <xf numFmtId="0" fontId="18" fillId="0" borderId="10" xfId="0" applyFont="1" applyBorder="1" applyProtection="1">
      <protection locked="0"/>
    </xf>
    <xf numFmtId="0" fontId="18" fillId="0" borderId="10" xfId="0" applyFont="1" applyBorder="1"/>
    <xf numFmtId="0" fontId="18" fillId="0" borderId="0" xfId="0" applyFont="1" applyAlignment="1" applyProtection="1">
      <alignment horizontal="right"/>
      <protection locked="0"/>
    </xf>
    <xf numFmtId="3" fontId="18" fillId="0" borderId="0" xfId="0" applyNumberFormat="1" applyFont="1" applyProtection="1">
      <protection locked="0"/>
    </xf>
    <xf numFmtId="3" fontId="18" fillId="0" borderId="0" xfId="0" applyNumberFormat="1" applyFont="1"/>
    <xf numFmtId="0" fontId="18" fillId="0" borderId="0" xfId="0" applyFont="1" applyAlignment="1">
      <alignment horizontal="left" indent="1"/>
    </xf>
    <xf numFmtId="0" fontId="20" fillId="0" borderId="0" xfId="0" applyFont="1"/>
    <xf numFmtId="0" fontId="20" fillId="0" borderId="0" xfId="0" applyFont="1" applyAlignment="1">
      <alignment horizontal="center"/>
    </xf>
    <xf numFmtId="0" fontId="18" fillId="0" borderId="0" xfId="0" applyFont="1" applyAlignment="1">
      <alignment vertical="center"/>
    </xf>
    <xf numFmtId="0" fontId="29" fillId="0" borderId="0" xfId="0" applyFont="1"/>
    <xf numFmtId="0" fontId="5" fillId="0" borderId="0" xfId="0" applyFont="1" applyAlignment="1">
      <alignment horizontal="left"/>
    </xf>
    <xf numFmtId="0" fontId="42" fillId="5" borderId="0" xfId="0" applyFont="1" applyFill="1" applyAlignment="1">
      <alignment vertical="top"/>
    </xf>
    <xf numFmtId="3" fontId="5" fillId="0" borderId="0" xfId="0" applyNumberFormat="1" applyFont="1"/>
    <xf numFmtId="0" fontId="18" fillId="0" borderId="2" xfId="0" applyFont="1" applyBorder="1" applyAlignment="1">
      <alignment horizontal="center"/>
    </xf>
    <xf numFmtId="3" fontId="18" fillId="6" borderId="2" xfId="0" applyNumberFormat="1" applyFont="1" applyFill="1" applyBorder="1" applyAlignment="1" applyProtection="1">
      <alignment horizontal="center"/>
      <protection locked="0"/>
    </xf>
    <xf numFmtId="0" fontId="18" fillId="6" borderId="10" xfId="0" applyFont="1" applyFill="1" applyBorder="1" applyProtection="1">
      <protection locked="0"/>
    </xf>
    <xf numFmtId="0" fontId="18" fillId="6" borderId="10" xfId="0" applyFont="1" applyFill="1" applyBorder="1" applyAlignment="1" applyProtection="1">
      <alignment horizontal="left"/>
      <protection locked="0"/>
    </xf>
    <xf numFmtId="0" fontId="18" fillId="6" borderId="0" xfId="0" applyFont="1" applyFill="1" applyAlignment="1">
      <alignment horizontal="center"/>
    </xf>
    <xf numFmtId="14" fontId="18" fillId="6" borderId="2" xfId="0" applyNumberFormat="1" applyFont="1" applyFill="1" applyBorder="1" applyAlignment="1" applyProtection="1">
      <alignment horizontal="center"/>
      <protection locked="0"/>
    </xf>
    <xf numFmtId="0" fontId="18" fillId="6" borderId="16" xfId="0" applyFont="1" applyFill="1" applyBorder="1" applyAlignment="1">
      <alignment horizontal="center"/>
    </xf>
    <xf numFmtId="0" fontId="39" fillId="0" borderId="0" xfId="0" applyFont="1"/>
    <xf numFmtId="0" fontId="38" fillId="0" borderId="17" xfId="0" applyFont="1" applyBorder="1" applyAlignment="1">
      <alignment horizontal="center" vertical="top" wrapText="1"/>
    </xf>
    <xf numFmtId="0" fontId="18" fillId="0" borderId="11" xfId="0" applyFont="1" applyBorder="1" applyAlignment="1">
      <alignment horizontal="center" vertical="top" wrapText="1"/>
    </xf>
    <xf numFmtId="0" fontId="14" fillId="4" borderId="0" xfId="0" applyFont="1" applyFill="1" applyAlignment="1">
      <alignment horizontal="center" vertical="center"/>
    </xf>
    <xf numFmtId="0" fontId="18" fillId="0" borderId="18" xfId="0" applyFont="1" applyBorder="1" applyAlignment="1">
      <alignment horizontal="center"/>
    </xf>
    <xf numFmtId="0" fontId="18" fillId="0" borderId="19" xfId="0" applyFont="1" applyBorder="1" applyAlignment="1">
      <alignment horizontal="left"/>
    </xf>
    <xf numFmtId="0" fontId="19" fillId="0" borderId="19" xfId="0" applyFont="1" applyBorder="1" applyAlignment="1">
      <alignment horizontal="center"/>
    </xf>
    <xf numFmtId="164" fontId="18" fillId="0" borderId="0" xfId="0" applyNumberFormat="1" applyFont="1" applyAlignment="1">
      <alignment horizontal="center"/>
    </xf>
    <xf numFmtId="0" fontId="43" fillId="0" borderId="0" xfId="0" applyFont="1" applyAlignment="1">
      <alignment vertical="top"/>
    </xf>
    <xf numFmtId="0" fontId="44" fillId="0" borderId="0" xfId="0" applyFont="1" applyAlignment="1">
      <alignment vertical="top"/>
    </xf>
    <xf numFmtId="3" fontId="18" fillId="6" borderId="0" xfId="0" applyNumberFormat="1" applyFont="1" applyFill="1" applyProtection="1">
      <protection locked="0"/>
    </xf>
    <xf numFmtId="168" fontId="18" fillId="6" borderId="2" xfId="0" applyNumberFormat="1" applyFont="1" applyFill="1" applyBorder="1" applyAlignment="1" applyProtection="1">
      <alignment horizontal="center"/>
      <protection locked="0"/>
    </xf>
    <xf numFmtId="0" fontId="18" fillId="0" borderId="0" xfId="0" applyFont="1" applyAlignment="1">
      <alignment horizontal="center" vertical="top"/>
    </xf>
    <xf numFmtId="0" fontId="0" fillId="0" borderId="0" xfId="0" applyAlignment="1">
      <alignment vertical="center"/>
    </xf>
    <xf numFmtId="164" fontId="13" fillId="0" borderId="16" xfId="0" applyNumberFormat="1" applyFont="1" applyBorder="1" applyAlignment="1">
      <alignment horizontal="left" indent="1"/>
    </xf>
    <xf numFmtId="0" fontId="45" fillId="0" borderId="0" xfId="0" applyFont="1"/>
    <xf numFmtId="0" fontId="33" fillId="0" borderId="0" xfId="0" applyFont="1"/>
    <xf numFmtId="0" fontId="33" fillId="0" borderId="0" xfId="0" applyFont="1" applyAlignment="1">
      <alignment vertical="center"/>
    </xf>
    <xf numFmtId="0" fontId="46" fillId="0" borderId="0" xfId="0" applyFont="1"/>
    <xf numFmtId="0" fontId="45" fillId="0" borderId="0" xfId="0" applyFont="1" applyAlignment="1">
      <alignment vertical="center"/>
    </xf>
    <xf numFmtId="0" fontId="47" fillId="0" borderId="0" xfId="0" applyFont="1"/>
    <xf numFmtId="3" fontId="45" fillId="0" borderId="0" xfId="0" applyNumberFormat="1" applyFont="1"/>
    <xf numFmtId="0" fontId="48" fillId="0" borderId="0" xfId="1" applyFont="1" applyFill="1" applyAlignment="1" applyProtection="1">
      <alignment horizontal="left"/>
    </xf>
    <xf numFmtId="0" fontId="33" fillId="0" borderId="0" xfId="0" applyFont="1" applyProtection="1">
      <protection locked="0"/>
    </xf>
    <xf numFmtId="0" fontId="49" fillId="0" borderId="0" xfId="0" applyFont="1"/>
    <xf numFmtId="0" fontId="50" fillId="0" borderId="0" xfId="0" applyFont="1"/>
    <xf numFmtId="0" fontId="51" fillId="0" borderId="0" xfId="0" applyFont="1"/>
    <xf numFmtId="0" fontId="52" fillId="0" borderId="0" xfId="0" applyFont="1" applyAlignment="1">
      <alignment horizontal="right"/>
    </xf>
    <xf numFmtId="0" fontId="53" fillId="0" borderId="0" xfId="0" applyFont="1" applyAlignment="1">
      <alignment vertical="center"/>
    </xf>
    <xf numFmtId="0" fontId="52" fillId="0" borderId="0" xfId="0" applyFont="1"/>
    <xf numFmtId="0" fontId="21" fillId="0" borderId="20" xfId="0" applyFont="1" applyBorder="1"/>
    <xf numFmtId="0" fontId="21" fillId="0" borderId="21" xfId="0" applyFont="1" applyBorder="1"/>
    <xf numFmtId="0" fontId="18" fillId="0" borderId="2" xfId="0" applyFont="1" applyBorder="1" applyAlignment="1">
      <alignment horizontal="center" vertical="center"/>
    </xf>
    <xf numFmtId="3" fontId="18" fillId="0" borderId="2" xfId="0" applyNumberFormat="1" applyFont="1" applyBorder="1" applyAlignment="1">
      <alignment horizontal="center"/>
    </xf>
    <xf numFmtId="0" fontId="55" fillId="0" borderId="0" xfId="0" applyFont="1"/>
    <xf numFmtId="0" fontId="41" fillId="0" borderId="0" xfId="0" applyFont="1"/>
    <xf numFmtId="2" fontId="33" fillId="0" borderId="0" xfId="0" applyNumberFormat="1" applyFont="1" applyAlignment="1">
      <alignment horizontal="center"/>
    </xf>
    <xf numFmtId="0" fontId="5" fillId="0" borderId="0" xfId="0" applyFont="1" applyProtection="1">
      <protection locked="0"/>
    </xf>
    <xf numFmtId="164" fontId="18" fillId="0" borderId="0" xfId="0" applyNumberFormat="1" applyFont="1" applyAlignment="1" applyProtection="1">
      <alignment horizontal="center"/>
      <protection locked="0"/>
    </xf>
    <xf numFmtId="0" fontId="18" fillId="0" borderId="0" xfId="0" applyFont="1" applyAlignment="1" applyProtection="1">
      <alignment horizontal="center" vertical="top"/>
      <protection locked="0"/>
    </xf>
    <xf numFmtId="164" fontId="18" fillId="0" borderId="0" xfId="0" applyNumberFormat="1" applyFont="1" applyAlignment="1" applyProtection="1">
      <alignment horizontal="center" vertical="top"/>
      <protection locked="0"/>
    </xf>
    <xf numFmtId="0" fontId="18" fillId="0" borderId="0" xfId="0" applyFont="1" applyAlignment="1" applyProtection="1">
      <alignment horizontal="left" vertical="top" indent="1"/>
      <protection locked="0"/>
    </xf>
    <xf numFmtId="0" fontId="18" fillId="0" borderId="0" xfId="0" applyFont="1" applyAlignment="1" applyProtection="1">
      <alignment vertical="top"/>
      <protection locked="0"/>
    </xf>
    <xf numFmtId="0" fontId="18" fillId="0" borderId="0" xfId="0" applyFont="1" applyAlignment="1" applyProtection="1">
      <alignment horizontal="left" vertical="top" wrapText="1" indent="1"/>
      <protection locked="0"/>
    </xf>
    <xf numFmtId="0" fontId="18" fillId="0" borderId="0" xfId="0" applyFont="1" applyAlignment="1" applyProtection="1">
      <alignment horizontal="left" indent="1"/>
      <protection locked="0"/>
    </xf>
    <xf numFmtId="0" fontId="18" fillId="0" borderId="0" xfId="0" applyFont="1" applyAlignment="1" applyProtection="1">
      <alignment horizontal="left" wrapText="1" indent="1"/>
      <protection locked="0"/>
    </xf>
    <xf numFmtId="164" fontId="18" fillId="0" borderId="0" xfId="0" applyNumberFormat="1" applyFont="1" applyProtection="1">
      <protection locked="0"/>
    </xf>
    <xf numFmtId="0" fontId="34" fillId="0" borderId="0" xfId="0" applyFont="1" applyAlignment="1">
      <alignment wrapText="1"/>
    </xf>
    <xf numFmtId="0" fontId="47" fillId="0" borderId="0" xfId="0" applyFont="1" applyAlignment="1">
      <alignment horizontal="right" vertical="center"/>
    </xf>
    <xf numFmtId="2" fontId="47" fillId="0" borderId="0" xfId="0" applyNumberFormat="1" applyFont="1" applyAlignment="1">
      <alignment horizontal="center" vertical="center"/>
    </xf>
    <xf numFmtId="0" fontId="21" fillId="0" borderId="22" xfId="0" applyFont="1" applyBorder="1"/>
    <xf numFmtId="0" fontId="57" fillId="0" borderId="0" xfId="0" applyFont="1"/>
    <xf numFmtId="0" fontId="58" fillId="0" borderId="0" xfId="0" applyFont="1" applyAlignment="1">
      <alignment vertical="center"/>
    </xf>
    <xf numFmtId="0" fontId="57" fillId="0" borderId="10" xfId="0" applyFont="1" applyBorder="1"/>
    <xf numFmtId="0" fontId="57" fillId="0" borderId="11" xfId="0" applyFont="1" applyBorder="1" applyAlignment="1">
      <alignment horizontal="left" vertical="top" wrapText="1"/>
    </xf>
    <xf numFmtId="0" fontId="57" fillId="0" borderId="11" xfId="0" applyFont="1" applyBorder="1" applyAlignment="1">
      <alignment horizontal="center" vertical="top" wrapText="1"/>
    </xf>
    <xf numFmtId="0" fontId="60" fillId="4" borderId="0" xfId="0" applyFont="1" applyFill="1" applyAlignment="1">
      <alignment horizontal="left" vertical="center"/>
    </xf>
    <xf numFmtId="0" fontId="57" fillId="4" borderId="0" xfId="0" applyFont="1" applyFill="1"/>
    <xf numFmtId="0" fontId="57" fillId="4" borderId="0" xfId="0" applyFont="1" applyFill="1" applyAlignment="1">
      <alignment horizontal="center"/>
    </xf>
    <xf numFmtId="0" fontId="57" fillId="0" borderId="0" xfId="0" applyFont="1" applyAlignment="1">
      <alignment horizontal="center"/>
    </xf>
    <xf numFmtId="0" fontId="57" fillId="0" borderId="24" xfId="0" applyFont="1" applyBorder="1" applyAlignment="1">
      <alignment horizontal="center"/>
    </xf>
    <xf numFmtId="0" fontId="57" fillId="6" borderId="25" xfId="0" applyFont="1" applyFill="1" applyBorder="1" applyAlignment="1" applyProtection="1">
      <alignment horizontal="center"/>
      <protection locked="0"/>
    </xf>
    <xf numFmtId="0" fontId="57" fillId="0" borderId="25" xfId="0" applyFont="1" applyBorder="1" applyAlignment="1">
      <alignment horizontal="center"/>
    </xf>
    <xf numFmtId="167" fontId="61" fillId="0" borderId="25" xfId="0" applyNumberFormat="1" applyFont="1" applyBorder="1" applyAlignment="1">
      <alignment horizontal="center"/>
    </xf>
    <xf numFmtId="0" fontId="57" fillId="0" borderId="0" xfId="0" applyFont="1" applyProtection="1">
      <protection locked="0"/>
    </xf>
    <xf numFmtId="0" fontId="57" fillId="0" borderId="0" xfId="0" applyFont="1" applyAlignment="1" applyProtection="1">
      <alignment horizontal="center"/>
      <protection locked="0"/>
    </xf>
    <xf numFmtId="0" fontId="9" fillId="0" borderId="10" xfId="0" applyFont="1" applyBorder="1"/>
    <xf numFmtId="0" fontId="56" fillId="0" borderId="10" xfId="0" applyFont="1" applyBorder="1" applyAlignment="1">
      <alignment vertical="center"/>
    </xf>
    <xf numFmtId="0" fontId="10" fillId="0" borderId="10" xfId="0" applyFont="1" applyBorder="1"/>
    <xf numFmtId="0" fontId="57" fillId="0" borderId="0" xfId="0" applyFont="1" applyAlignment="1">
      <alignment horizontal="left"/>
    </xf>
    <xf numFmtId="167" fontId="57" fillId="0" borderId="0" xfId="0" applyNumberFormat="1" applyFont="1" applyAlignment="1">
      <alignment horizontal="right"/>
    </xf>
    <xf numFmtId="0" fontId="5" fillId="0" borderId="10" xfId="0" applyFont="1" applyBorder="1"/>
    <xf numFmtId="0" fontId="62" fillId="0" borderId="11" xfId="0" applyFont="1" applyBorder="1" applyAlignment="1">
      <alignment horizontal="left" vertical="top" wrapText="1"/>
    </xf>
    <xf numFmtId="0" fontId="57" fillId="0" borderId="23" xfId="0" applyFont="1" applyBorder="1" applyAlignment="1">
      <alignment horizontal="center" vertical="top" wrapText="1"/>
    </xf>
    <xf numFmtId="167" fontId="57" fillId="0" borderId="11" xfId="0" applyNumberFormat="1" applyFont="1" applyBorder="1" applyAlignment="1">
      <alignment horizontal="center" vertical="top" wrapText="1"/>
    </xf>
    <xf numFmtId="3" fontId="57" fillId="0" borderId="11" xfId="0" applyNumberFormat="1" applyFont="1" applyBorder="1" applyAlignment="1">
      <alignment horizontal="center" vertical="top" wrapText="1"/>
    </xf>
    <xf numFmtId="167" fontId="57" fillId="4" borderId="0" xfId="0" applyNumberFormat="1" applyFont="1" applyFill="1"/>
    <xf numFmtId="3" fontId="57" fillId="4" borderId="0" xfId="0" applyNumberFormat="1" applyFont="1" applyFill="1" applyAlignment="1">
      <alignment horizontal="center"/>
    </xf>
    <xf numFmtId="167" fontId="57" fillId="4" borderId="0" xfId="0" applyNumberFormat="1" applyFont="1" applyFill="1" applyAlignment="1">
      <alignment horizontal="center"/>
    </xf>
    <xf numFmtId="0" fontId="60" fillId="4" borderId="0" xfId="0" applyFont="1" applyFill="1" applyAlignment="1">
      <alignment horizontal="left" vertical="center" indent="1"/>
    </xf>
    <xf numFmtId="167" fontId="57" fillId="0" borderId="0" xfId="0" applyNumberFormat="1" applyFont="1"/>
    <xf numFmtId="0" fontId="59" fillId="0" borderId="0" xfId="2" applyFont="1" applyAlignment="1">
      <alignment horizontal="left"/>
    </xf>
    <xf numFmtId="0" fontId="57" fillId="3" borderId="0" xfId="0" applyFont="1" applyFill="1"/>
    <xf numFmtId="1" fontId="57" fillId="3" borderId="24" xfId="0" applyNumberFormat="1" applyFont="1" applyFill="1" applyBorder="1" applyAlignment="1">
      <alignment horizontal="center"/>
    </xf>
    <xf numFmtId="167" fontId="63" fillId="3" borderId="24" xfId="0" applyNumberFormat="1" applyFont="1" applyFill="1" applyBorder="1" applyAlignment="1">
      <alignment horizontal="center"/>
    </xf>
    <xf numFmtId="3" fontId="63" fillId="3" borderId="24" xfId="0" applyNumberFormat="1" applyFont="1" applyFill="1" applyBorder="1" applyAlignment="1">
      <alignment horizontal="center"/>
    </xf>
    <xf numFmtId="0" fontId="62" fillId="0" borderId="24" xfId="0" applyFont="1" applyBorder="1" applyAlignment="1">
      <alignment horizontal="center"/>
    </xf>
    <xf numFmtId="0" fontId="57" fillId="0" borderId="24" xfId="0" applyFont="1" applyBorder="1"/>
    <xf numFmtId="0" fontId="57" fillId="0" borderId="11" xfId="0" applyFont="1" applyBorder="1" applyAlignment="1">
      <alignment horizontal="center"/>
    </xf>
    <xf numFmtId="0" fontId="57" fillId="7" borderId="25" xfId="0" applyFont="1" applyFill="1" applyBorder="1" applyAlignment="1">
      <alignment horizontal="center"/>
    </xf>
    <xf numFmtId="0" fontId="61" fillId="6" borderId="25" xfId="0" applyFont="1" applyFill="1" applyBorder="1" applyAlignment="1" applyProtection="1">
      <alignment horizontal="center"/>
      <protection locked="0"/>
    </xf>
    <xf numFmtId="3" fontId="61" fillId="5" borderId="25" xfId="0" applyNumberFormat="1" applyFont="1" applyFill="1" applyBorder="1" applyAlignment="1">
      <alignment horizontal="center"/>
    </xf>
    <xf numFmtId="0" fontId="63" fillId="0" borderId="11" xfId="0" applyFont="1" applyBorder="1" applyAlignment="1">
      <alignment horizontal="center"/>
    </xf>
    <xf numFmtId="1" fontId="64" fillId="5" borderId="25" xfId="0" applyNumberFormat="1" applyFont="1" applyFill="1" applyBorder="1" applyAlignment="1">
      <alignment horizontal="center"/>
    </xf>
    <xf numFmtId="0" fontId="61" fillId="0" borderId="11" xfId="0" applyFont="1" applyBorder="1" applyAlignment="1">
      <alignment horizontal="center"/>
    </xf>
    <xf numFmtId="1" fontId="57" fillId="3" borderId="24" xfId="0" applyNumberFormat="1" applyFont="1" applyFill="1" applyBorder="1" applyAlignment="1" applyProtection="1">
      <alignment horizontal="center"/>
      <protection locked="0"/>
    </xf>
    <xf numFmtId="0" fontId="57" fillId="5" borderId="25" xfId="0" applyFont="1" applyFill="1" applyBorder="1" applyAlignment="1">
      <alignment horizontal="center"/>
    </xf>
    <xf numFmtId="0" fontId="61" fillId="5" borderId="25" xfId="0" applyFont="1" applyFill="1" applyBorder="1" applyAlignment="1">
      <alignment horizontal="center"/>
    </xf>
    <xf numFmtId="1" fontId="61" fillId="5" borderId="25" xfId="0" applyNumberFormat="1" applyFont="1" applyFill="1" applyBorder="1" applyAlignment="1">
      <alignment horizontal="center"/>
    </xf>
    <xf numFmtId="0" fontId="61" fillId="0" borderId="0" xfId="0" applyFont="1"/>
    <xf numFmtId="2" fontId="65" fillId="0" borderId="0" xfId="0" applyNumberFormat="1" applyFont="1"/>
    <xf numFmtId="3" fontId="57" fillId="0" borderId="0" xfId="0" applyNumberFormat="1" applyFont="1"/>
    <xf numFmtId="0" fontId="62" fillId="0" borderId="0" xfId="0" applyFont="1" applyAlignment="1">
      <alignment horizontal="center"/>
    </xf>
    <xf numFmtId="0" fontId="5" fillId="0" borderId="10" xfId="0" applyFont="1" applyBorder="1" applyAlignment="1">
      <alignment horizontal="left"/>
    </xf>
    <xf numFmtId="167" fontId="5" fillId="0" borderId="10" xfId="0" applyNumberFormat="1" applyFont="1" applyBorder="1"/>
    <xf numFmtId="0" fontId="5" fillId="0" borderId="10" xfId="0" applyFont="1" applyBorder="1" applyAlignment="1">
      <alignment horizontal="center"/>
    </xf>
    <xf numFmtId="3" fontId="5" fillId="0" borderId="10" xfId="0" applyNumberFormat="1" applyFont="1" applyBorder="1"/>
    <xf numFmtId="0" fontId="57" fillId="0" borderId="0" xfId="0" applyFont="1" applyAlignment="1">
      <alignment horizontal="left" indent="1"/>
    </xf>
    <xf numFmtId="0" fontId="57" fillId="0" borderId="17" xfId="0" applyFont="1" applyBorder="1" applyAlignment="1">
      <alignment vertical="top" wrapText="1"/>
    </xf>
    <xf numFmtId="167" fontId="57" fillId="0" borderId="0" xfId="0" applyNumberFormat="1" applyFont="1" applyAlignment="1">
      <alignment horizontal="center"/>
    </xf>
    <xf numFmtId="3" fontId="57" fillId="0" borderId="0" xfId="0" applyNumberFormat="1" applyFont="1" applyAlignment="1">
      <alignment horizontal="center"/>
    </xf>
    <xf numFmtId="0" fontId="64" fillId="3" borderId="0" xfId="0" applyFont="1" applyFill="1"/>
    <xf numFmtId="0" fontId="10" fillId="0" borderId="0" xfId="0" applyFont="1" applyAlignment="1" applyProtection="1">
      <alignment horizontal="left"/>
      <protection locked="0"/>
    </xf>
    <xf numFmtId="0" fontId="9" fillId="0" borderId="10" xfId="0" applyFont="1" applyBorder="1" applyProtection="1">
      <protection locked="0"/>
    </xf>
    <xf numFmtId="0" fontId="56" fillId="0" borderId="10" xfId="0" applyFont="1" applyBorder="1" applyAlignment="1" applyProtection="1">
      <alignment vertical="center"/>
      <protection locked="0"/>
    </xf>
    <xf numFmtId="0" fontId="10" fillId="0" borderId="10" xfId="0" applyFont="1" applyBorder="1" applyProtection="1">
      <protection locked="0"/>
    </xf>
    <xf numFmtId="167" fontId="10" fillId="0" borderId="10" xfId="0" applyNumberFormat="1" applyFont="1" applyBorder="1" applyProtection="1">
      <protection locked="0"/>
    </xf>
    <xf numFmtId="3" fontId="10" fillId="0" borderId="10" xfId="0" applyNumberFormat="1" applyFont="1" applyBorder="1" applyProtection="1">
      <protection locked="0"/>
    </xf>
    <xf numFmtId="0" fontId="10" fillId="0" borderId="0" xfId="0" applyFont="1" applyProtection="1">
      <protection locked="0"/>
    </xf>
    <xf numFmtId="0" fontId="9" fillId="0" borderId="0" xfId="0" applyFont="1" applyProtection="1">
      <protection locked="0"/>
    </xf>
    <xf numFmtId="0" fontId="56" fillId="0" borderId="0" xfId="0" applyFont="1" applyAlignment="1" applyProtection="1">
      <alignment vertical="center"/>
      <protection locked="0"/>
    </xf>
    <xf numFmtId="167" fontId="10" fillId="0" borderId="0" xfId="0" applyNumberFormat="1" applyFont="1" applyProtection="1">
      <protection locked="0"/>
    </xf>
    <xf numFmtId="3" fontId="10" fillId="0" borderId="0" xfId="0" applyNumberFormat="1" applyFont="1" applyProtection="1">
      <protection locked="0"/>
    </xf>
    <xf numFmtId="0" fontId="14" fillId="8" borderId="0" xfId="0" applyFont="1" applyFill="1" applyAlignment="1">
      <alignment horizontal="left" vertical="center"/>
    </xf>
    <xf numFmtId="0" fontId="12" fillId="8" borderId="0" xfId="0" applyFont="1" applyFill="1"/>
    <xf numFmtId="0" fontId="12" fillId="8" borderId="0" xfId="0" quotePrefix="1" applyFont="1" applyFill="1" applyAlignment="1">
      <alignment horizontal="left"/>
    </xf>
    <xf numFmtId="0" fontId="8" fillId="8" borderId="0" xfId="0" applyFont="1" applyFill="1"/>
    <xf numFmtId="0" fontId="17" fillId="0" borderId="0" xfId="0" applyFont="1" applyAlignment="1">
      <alignment vertical="center"/>
    </xf>
    <xf numFmtId="0" fontId="10" fillId="0" borderId="0" xfId="0" applyFont="1" applyAlignment="1">
      <alignment vertical="center"/>
    </xf>
    <xf numFmtId="0" fontId="15" fillId="0" borderId="0" xfId="0" applyFont="1" applyAlignment="1">
      <alignment vertical="center"/>
    </xf>
    <xf numFmtId="0" fontId="18" fillId="0" borderId="0" xfId="0" applyFont="1" applyAlignment="1">
      <alignment horizontal="left" vertical="center" indent="1"/>
    </xf>
    <xf numFmtId="0" fontId="57" fillId="0" borderId="0" xfId="0" applyFont="1" applyAlignment="1">
      <alignment horizontal="center" vertical="top"/>
    </xf>
    <xf numFmtId="0" fontId="18" fillId="0" borderId="26" xfId="0" applyFont="1" applyBorder="1"/>
    <xf numFmtId="9" fontId="18" fillId="0" borderId="27" xfId="0" applyNumberFormat="1" applyFont="1" applyBorder="1" applyAlignment="1">
      <alignment horizontal="center"/>
    </xf>
    <xf numFmtId="9" fontId="18" fillId="0" borderId="26" xfId="0" applyNumberFormat="1" applyFont="1" applyBorder="1" applyAlignment="1">
      <alignment horizontal="center"/>
    </xf>
    <xf numFmtId="0" fontId="5" fillId="0" borderId="3" xfId="0" applyFont="1" applyBorder="1"/>
    <xf numFmtId="0" fontId="57" fillId="0" borderId="3" xfId="0" applyFont="1" applyBorder="1"/>
    <xf numFmtId="0" fontId="18" fillId="0" borderId="26" xfId="0" applyFont="1" applyBorder="1" applyAlignment="1">
      <alignment horizontal="right"/>
    </xf>
    <xf numFmtId="0" fontId="18" fillId="0" borderId="28" xfId="0" applyFont="1" applyBorder="1"/>
    <xf numFmtId="0" fontId="18" fillId="0" borderId="29" xfId="0" applyFont="1" applyBorder="1"/>
    <xf numFmtId="0" fontId="18" fillId="0" borderId="27" xfId="0" applyFont="1" applyBorder="1"/>
    <xf numFmtId="0" fontId="57" fillId="0" borderId="30" xfId="0" applyFont="1" applyBorder="1" applyAlignment="1">
      <alignment horizontal="center"/>
    </xf>
    <xf numFmtId="0" fontId="57" fillId="6" borderId="30" xfId="0" applyFont="1" applyFill="1" applyBorder="1" applyAlignment="1" applyProtection="1">
      <alignment horizontal="center"/>
      <protection locked="0"/>
    </xf>
    <xf numFmtId="0" fontId="57" fillId="7" borderId="30" xfId="0" applyFont="1" applyFill="1" applyBorder="1" applyAlignment="1">
      <alignment horizontal="center"/>
    </xf>
    <xf numFmtId="167" fontId="61" fillId="0" borderId="30" xfId="0" applyNumberFormat="1" applyFont="1" applyBorder="1" applyAlignment="1">
      <alignment horizontal="center"/>
    </xf>
    <xf numFmtId="3" fontId="61" fillId="5" borderId="30" xfId="0" applyNumberFormat="1" applyFont="1" applyFill="1" applyBorder="1" applyAlignment="1">
      <alignment horizontal="center"/>
    </xf>
    <xf numFmtId="0" fontId="57" fillId="0" borderId="0" xfId="0" applyFont="1" applyAlignment="1">
      <alignment horizontal="right"/>
    </xf>
    <xf numFmtId="0" fontId="57" fillId="0" borderId="10" xfId="0" applyFont="1" applyBorder="1" applyAlignment="1">
      <alignment horizontal="left"/>
    </xf>
    <xf numFmtId="164" fontId="57" fillId="0" borderId="16" xfId="0" applyNumberFormat="1" applyFont="1" applyBorder="1" applyAlignment="1">
      <alignment horizontal="left"/>
    </xf>
    <xf numFmtId="0" fontId="57" fillId="0" borderId="0" xfId="0" applyFont="1" applyAlignment="1">
      <alignment horizontal="center" vertical="top" wrapText="1"/>
    </xf>
    <xf numFmtId="0" fontId="57" fillId="6" borderId="25" xfId="0" applyFont="1" applyFill="1" applyBorder="1" applyProtection="1">
      <protection locked="0"/>
    </xf>
    <xf numFmtId="0" fontId="57" fillId="3" borderId="0" xfId="0" applyFont="1" applyFill="1" applyAlignment="1">
      <alignment horizontal="center"/>
    </xf>
    <xf numFmtId="0" fontId="66" fillId="3" borderId="0" xfId="0" applyFont="1" applyFill="1" applyAlignment="1">
      <alignment horizontal="center"/>
    </xf>
    <xf numFmtId="0" fontId="66" fillId="3" borderId="0" xfId="0" applyFont="1" applyFill="1"/>
    <xf numFmtId="0" fontId="66" fillId="0" borderId="0" xfId="0" applyFont="1" applyAlignment="1">
      <alignment horizontal="center"/>
    </xf>
    <xf numFmtId="0" fontId="57" fillId="0" borderId="0" xfId="0" applyFont="1" applyAlignment="1" applyProtection="1">
      <alignment horizontal="left"/>
      <protection locked="0"/>
    </xf>
    <xf numFmtId="0" fontId="21" fillId="0" borderId="10" xfId="0" applyFont="1" applyBorder="1"/>
    <xf numFmtId="0" fontId="67" fillId="0" borderId="0" xfId="0" applyFont="1"/>
    <xf numFmtId="0" fontId="57" fillId="0" borderId="25" xfId="0" applyFont="1" applyBorder="1" applyProtection="1">
      <protection locked="0"/>
    </xf>
    <xf numFmtId="0" fontId="57" fillId="0" borderId="25" xfId="0" applyFont="1" applyBorder="1" applyAlignment="1" applyProtection="1">
      <alignment horizontal="center"/>
      <protection locked="0"/>
    </xf>
    <xf numFmtId="0" fontId="68" fillId="0" borderId="0" xfId="0" applyFont="1"/>
    <xf numFmtId="0" fontId="0" fillId="0" borderId="3" xfId="0" applyBorder="1"/>
    <xf numFmtId="169" fontId="4" fillId="0" borderId="0" xfId="0" applyNumberFormat="1" applyFont="1" applyAlignment="1">
      <alignment horizontal="left"/>
    </xf>
    <xf numFmtId="14" fontId="4" fillId="0" borderId="0" xfId="0" applyNumberFormat="1" applyFont="1" applyAlignment="1">
      <alignment horizontal="left"/>
    </xf>
    <xf numFmtId="0" fontId="1" fillId="0" borderId="0" xfId="0" applyFont="1"/>
    <xf numFmtId="14" fontId="21" fillId="0" borderId="0" xfId="0" applyNumberFormat="1" applyFont="1" applyAlignment="1">
      <alignment horizontal="left"/>
    </xf>
    <xf numFmtId="0" fontId="70" fillId="0" borderId="0" xfId="0" applyFont="1"/>
    <xf numFmtId="0" fontId="69" fillId="0" borderId="0" xfId="0" applyFont="1"/>
    <xf numFmtId="0" fontId="69" fillId="0" borderId="0" xfId="0" applyFont="1" applyAlignment="1">
      <alignment vertical="center"/>
    </xf>
    <xf numFmtId="0" fontId="1" fillId="0" borderId="8" xfId="0" applyFont="1" applyBorder="1" applyAlignment="1">
      <alignment horizontal="left" indent="1"/>
    </xf>
    <xf numFmtId="0" fontId="1" fillId="0" borderId="7" xfId="0" applyFont="1" applyBorder="1" applyAlignment="1">
      <alignment horizontal="left" indent="1"/>
    </xf>
    <xf numFmtId="0" fontId="1" fillId="0" borderId="22" xfId="0" applyFont="1" applyBorder="1"/>
    <xf numFmtId="166" fontId="18" fillId="0" borderId="2" xfId="0" applyNumberFormat="1" applyFont="1" applyBorder="1" applyAlignment="1">
      <alignment horizontal="center"/>
    </xf>
    <xf numFmtId="0" fontId="18" fillId="9" borderId="2" xfId="0" applyFont="1" applyFill="1" applyBorder="1" applyAlignment="1" applyProtection="1">
      <alignment horizontal="center" vertical="center"/>
      <protection locked="0"/>
    </xf>
    <xf numFmtId="0" fontId="18" fillId="9" borderId="0" xfId="0" applyFont="1" applyFill="1"/>
    <xf numFmtId="3" fontId="1" fillId="0" borderId="0" xfId="0" applyNumberFormat="1" applyFont="1" applyAlignment="1">
      <alignment horizontal="right"/>
    </xf>
    <xf numFmtId="0" fontId="57" fillId="10" borderId="25" xfId="0" applyFont="1" applyFill="1" applyBorder="1" applyAlignment="1">
      <alignment horizontal="center"/>
    </xf>
    <xf numFmtId="0" fontId="57" fillId="11" borderId="24" xfId="0" applyFont="1" applyFill="1" applyBorder="1" applyProtection="1">
      <protection locked="0"/>
    </xf>
    <xf numFmtId="0" fontId="57" fillId="11" borderId="10" xfId="0" applyFont="1" applyFill="1" applyBorder="1" applyProtection="1">
      <protection locked="0"/>
    </xf>
    <xf numFmtId="1" fontId="57" fillId="5" borderId="25" xfId="0" applyNumberFormat="1" applyFont="1" applyFill="1" applyBorder="1" applyAlignment="1">
      <alignment horizontal="center"/>
    </xf>
    <xf numFmtId="0" fontId="1" fillId="0" borderId="0" xfId="0" applyFont="1" applyProtection="1">
      <protection locked="0"/>
    </xf>
    <xf numFmtId="0" fontId="4" fillId="0" borderId="0" xfId="0" applyFont="1" applyProtection="1">
      <protection locked="0"/>
    </xf>
    <xf numFmtId="0" fontId="18" fillId="0" borderId="0" xfId="0" applyFont="1" applyAlignment="1">
      <alignment vertical="top"/>
    </xf>
    <xf numFmtId="0" fontId="69" fillId="0" borderId="0" xfId="0" applyFont="1" applyAlignment="1">
      <alignment horizontal="left" vertical="top" wrapText="1"/>
    </xf>
    <xf numFmtId="0" fontId="69" fillId="0" borderId="0" xfId="0" applyFont="1" applyAlignment="1">
      <alignment horizontal="left" vertical="center" indent="5"/>
    </xf>
    <xf numFmtId="0" fontId="76" fillId="0" borderId="0" xfId="0" applyFont="1" applyAlignment="1">
      <alignment vertical="center"/>
    </xf>
    <xf numFmtId="0" fontId="75" fillId="0" borderId="0" xfId="0" applyFont="1" applyAlignment="1">
      <alignment horizontal="center" vertical="center"/>
    </xf>
    <xf numFmtId="0" fontId="9" fillId="0" borderId="0" xfId="0" applyFont="1" applyAlignment="1">
      <alignment horizontal="center" vertical="center"/>
    </xf>
    <xf numFmtId="3" fontId="69" fillId="0" borderId="0" xfId="0" applyNumberFormat="1" applyFont="1" applyAlignment="1">
      <alignment vertical="center"/>
    </xf>
    <xf numFmtId="8" fontId="69" fillId="0" borderId="0" xfId="0" applyNumberFormat="1" applyFont="1" applyAlignment="1">
      <alignment vertical="center"/>
    </xf>
    <xf numFmtId="14" fontId="69" fillId="0" borderId="0" xfId="0" applyNumberFormat="1" applyFont="1" applyAlignment="1">
      <alignment vertical="center"/>
    </xf>
    <xf numFmtId="0" fontId="69" fillId="0" borderId="0" xfId="0" applyFont="1" applyAlignment="1">
      <alignment vertical="center" wrapText="1"/>
    </xf>
    <xf numFmtId="0" fontId="0" fillId="0" borderId="0" xfId="0" applyAlignment="1">
      <alignment wrapText="1"/>
    </xf>
    <xf numFmtId="0" fontId="0" fillId="0" borderId="0" xfId="0" applyAlignment="1">
      <alignment horizontal="left" vertical="top" wrapText="1"/>
    </xf>
    <xf numFmtId="0" fontId="69" fillId="0" borderId="0" xfId="0" applyFont="1" applyAlignment="1" applyProtection="1">
      <alignment vertical="center"/>
      <protection locked="0"/>
    </xf>
    <xf numFmtId="0" fontId="69" fillId="0" borderId="0" xfId="0" applyFont="1" applyAlignment="1">
      <alignment horizontal="left" vertical="center"/>
    </xf>
    <xf numFmtId="0" fontId="9" fillId="0" borderId="0" xfId="0" applyFont="1" applyAlignment="1">
      <alignment horizontal="center" vertical="center" wrapText="1"/>
    </xf>
    <xf numFmtId="0" fontId="6" fillId="0" borderId="0" xfId="0" applyFont="1" applyAlignment="1">
      <alignment horizontal="center" vertical="center" wrapText="1"/>
    </xf>
    <xf numFmtId="0" fontId="44" fillId="0" borderId="0" xfId="0" applyFont="1" applyAlignment="1">
      <alignment wrapText="1"/>
    </xf>
    <xf numFmtId="0" fontId="69" fillId="0" borderId="0" xfId="0" applyFont="1" applyAlignment="1">
      <alignment horizontal="left" vertical="top"/>
    </xf>
    <xf numFmtId="0" fontId="69" fillId="0" borderId="0" xfId="0" applyFont="1" applyAlignment="1">
      <alignment horizontal="left"/>
    </xf>
    <xf numFmtId="0" fontId="75" fillId="0" borderId="0" xfId="0" applyFont="1" applyProtection="1">
      <protection locked="0"/>
    </xf>
    <xf numFmtId="0" fontId="75" fillId="0" borderId="0" xfId="0" applyFont="1"/>
    <xf numFmtId="3" fontId="69" fillId="0" borderId="0" xfId="0" applyNumberFormat="1" applyFont="1" applyAlignment="1">
      <alignment horizontal="left" vertical="top"/>
    </xf>
    <xf numFmtId="0" fontId="69" fillId="0" borderId="0" xfId="0" applyFont="1" applyAlignment="1">
      <alignment horizontal="left" vertical="center" wrapText="1"/>
    </xf>
    <xf numFmtId="0" fontId="0" fillId="0" borderId="0" xfId="0" applyAlignment="1">
      <alignment vertical="center" wrapText="1"/>
    </xf>
    <xf numFmtId="0" fontId="74" fillId="0" borderId="0" xfId="0" applyFont="1" applyAlignment="1">
      <alignment horizontal="center" vertical="center" wrapText="1"/>
    </xf>
    <xf numFmtId="0" fontId="69" fillId="0" borderId="0" xfId="0" applyFont="1" applyAlignment="1" applyProtection="1">
      <alignment horizontal="left" vertical="top"/>
      <protection locked="0"/>
    </xf>
    <xf numFmtId="0" fontId="18" fillId="0" borderId="0" xfId="0" applyFont="1" applyAlignment="1">
      <alignment horizontal="left" vertical="top" wrapText="1"/>
    </xf>
    <xf numFmtId="0" fontId="18" fillId="0" borderId="34" xfId="0" applyFont="1" applyBorder="1"/>
    <xf numFmtId="0" fontId="18" fillId="0" borderId="35" xfId="0" applyFont="1" applyBorder="1"/>
    <xf numFmtId="3" fontId="18" fillId="0" borderId="20" xfId="0" applyNumberFormat="1" applyFont="1" applyBorder="1" applyAlignment="1">
      <alignment horizontal="center"/>
    </xf>
    <xf numFmtId="3" fontId="18" fillId="0" borderId="2" xfId="0" applyNumberFormat="1" applyFont="1" applyBorder="1" applyAlignment="1">
      <alignment horizontal="center" vertical="top"/>
    </xf>
    <xf numFmtId="0" fontId="18" fillId="0" borderId="0" xfId="0" applyFont="1" applyAlignment="1">
      <alignment horizontal="left" vertical="top"/>
    </xf>
    <xf numFmtId="0" fontId="57" fillId="11" borderId="25" xfId="0" applyFont="1" applyFill="1" applyBorder="1" applyAlignment="1" applyProtection="1">
      <alignment horizontal="center"/>
      <protection locked="0"/>
    </xf>
    <xf numFmtId="0" fontId="57" fillId="0" borderId="31" xfId="0" applyFont="1" applyBorder="1" applyAlignment="1">
      <alignment horizontal="center"/>
    </xf>
    <xf numFmtId="0" fontId="18" fillId="0" borderId="36" xfId="0" applyFont="1" applyBorder="1" applyAlignment="1">
      <alignment horizontal="center"/>
    </xf>
    <xf numFmtId="0" fontId="18" fillId="6" borderId="37" xfId="0" applyFont="1" applyFill="1" applyBorder="1" applyAlignment="1" applyProtection="1">
      <alignment horizontal="center"/>
      <protection locked="0"/>
    </xf>
    <xf numFmtId="0" fontId="5" fillId="0" borderId="0" xfId="0" applyFont="1" applyAlignment="1">
      <alignment horizontal="left" vertical="center"/>
    </xf>
    <xf numFmtId="0" fontId="10" fillId="0" borderId="0" xfId="0" applyFont="1" applyAlignment="1">
      <alignment horizontal="left"/>
    </xf>
    <xf numFmtId="0" fontId="38" fillId="0" borderId="0" xfId="0" applyFont="1" applyAlignment="1">
      <alignment horizontal="left" vertical="center"/>
    </xf>
    <xf numFmtId="0" fontId="18" fillId="0" borderId="0" xfId="0" applyFont="1" applyAlignment="1">
      <alignment horizontal="left" vertical="center"/>
    </xf>
    <xf numFmtId="1" fontId="18" fillId="0" borderId="37" xfId="0" applyNumberFormat="1" applyFont="1" applyBorder="1" applyAlignment="1">
      <alignment horizontal="center"/>
    </xf>
    <xf numFmtId="0" fontId="1" fillId="0" borderId="20" xfId="0" applyFont="1" applyBorder="1"/>
    <xf numFmtId="14" fontId="18" fillId="6" borderId="2" xfId="0" applyNumberFormat="1" applyFont="1" applyFill="1" applyBorder="1" applyAlignment="1" applyProtection="1">
      <alignment horizontal="center" vertical="center"/>
      <protection locked="0"/>
    </xf>
    <xf numFmtId="0" fontId="81" fillId="0" borderId="0" xfId="0" applyFont="1" applyAlignment="1">
      <alignment vertical="center"/>
    </xf>
    <xf numFmtId="3" fontId="1" fillId="0" borderId="0" xfId="0" applyNumberFormat="1" applyFont="1" applyAlignment="1">
      <alignment horizontal="center"/>
    </xf>
    <xf numFmtId="0" fontId="1" fillId="0" borderId="34" xfId="0" applyFont="1" applyBorder="1"/>
    <xf numFmtId="0" fontId="0" fillId="0" borderId="34" xfId="0" applyBorder="1"/>
    <xf numFmtId="0" fontId="1" fillId="0" borderId="0" xfId="0" applyFont="1" applyAlignment="1">
      <alignment horizontal="right" wrapText="1"/>
    </xf>
    <xf numFmtId="0" fontId="1" fillId="0" borderId="0" xfId="0" applyFont="1" applyAlignment="1">
      <alignment horizontal="left"/>
    </xf>
    <xf numFmtId="3" fontId="1" fillId="0" borderId="0" xfId="0" applyNumberFormat="1" applyFont="1" applyAlignment="1">
      <alignment horizontal="left"/>
    </xf>
    <xf numFmtId="0" fontId="1" fillId="0" borderId="0" xfId="0" applyFont="1" applyAlignment="1">
      <alignment vertical="center"/>
    </xf>
    <xf numFmtId="0" fontId="1" fillId="0" borderId="0" xfId="0" applyFont="1" applyAlignment="1">
      <alignment horizontal="left" vertical="top" wrapText="1"/>
    </xf>
    <xf numFmtId="0" fontId="17" fillId="0" borderId="0" xfId="0" applyFont="1"/>
    <xf numFmtId="3" fontId="1" fillId="0" borderId="0" xfId="0" applyNumberFormat="1" applyFont="1"/>
    <xf numFmtId="164" fontId="57" fillId="0" borderId="0" xfId="0" applyNumberFormat="1" applyFont="1" applyAlignment="1">
      <alignment horizontal="left" indent="1"/>
    </xf>
    <xf numFmtId="0" fontId="85" fillId="0" borderId="0" xfId="0" applyFont="1" applyAlignment="1">
      <alignment horizontal="left" wrapText="1"/>
    </xf>
    <xf numFmtId="0" fontId="85" fillId="0" borderId="0" xfId="0" applyFont="1" applyAlignment="1">
      <alignment wrapText="1"/>
    </xf>
    <xf numFmtId="0" fontId="85" fillId="0" borderId="0" xfId="0" applyFont="1"/>
    <xf numFmtId="0" fontId="86" fillId="0" borderId="0" xfId="0" applyFont="1" applyAlignment="1">
      <alignment horizontal="right"/>
    </xf>
    <xf numFmtId="0" fontId="4" fillId="0" borderId="0" xfId="0" applyFont="1" applyAlignment="1">
      <alignment vertical="top"/>
    </xf>
    <xf numFmtId="0" fontId="91" fillId="0" borderId="0" xfId="0" applyFont="1" applyAlignment="1">
      <alignment horizontal="left" vertical="top" wrapText="1"/>
    </xf>
    <xf numFmtId="0" fontId="100" fillId="0" borderId="0" xfId="0" applyFont="1" applyAlignment="1">
      <alignment horizontal="left" indent="1"/>
    </xf>
    <xf numFmtId="0" fontId="100" fillId="0" borderId="0" xfId="0" applyFont="1"/>
    <xf numFmtId="0" fontId="57" fillId="0" borderId="10" xfId="0" applyFont="1" applyBorder="1" applyAlignment="1">
      <alignment horizontal="center"/>
    </xf>
    <xf numFmtId="0" fontId="0" fillId="0" borderId="10" xfId="0" applyBorder="1" applyAlignment="1">
      <alignment horizontal="right" vertical="top"/>
    </xf>
    <xf numFmtId="0" fontId="0" fillId="0" borderId="16" xfId="0" applyBorder="1"/>
    <xf numFmtId="0" fontId="18" fillId="0" borderId="16" xfId="0" applyFont="1" applyBorder="1"/>
    <xf numFmtId="0" fontId="57" fillId="0" borderId="16" xfId="0" applyFont="1" applyBorder="1" applyAlignment="1">
      <alignment horizontal="center" vertical="top"/>
    </xf>
    <xf numFmtId="165" fontId="54" fillId="6" borderId="16" xfId="0" applyNumberFormat="1" applyFont="1" applyFill="1" applyBorder="1" applyAlignment="1" applyProtection="1">
      <alignment horizontal="left" indent="1"/>
      <protection locked="0"/>
    </xf>
    <xf numFmtId="0" fontId="49" fillId="6" borderId="16" xfId="0" applyFont="1" applyFill="1" applyBorder="1" applyAlignment="1" applyProtection="1">
      <alignment horizontal="left" indent="1"/>
      <protection locked="0"/>
    </xf>
    <xf numFmtId="0" fontId="25" fillId="0" borderId="0" xfId="0" applyFont="1" applyAlignment="1">
      <alignment horizontal="center"/>
    </xf>
    <xf numFmtId="0" fontId="24" fillId="0" borderId="0" xfId="0" applyFont="1" applyAlignment="1">
      <alignment horizontal="center"/>
    </xf>
    <xf numFmtId="165" fontId="49" fillId="6" borderId="16" xfId="0" applyNumberFormat="1" applyFont="1" applyFill="1" applyBorder="1" applyAlignment="1" applyProtection="1">
      <alignment horizontal="left" indent="1"/>
      <protection locked="0"/>
    </xf>
    <xf numFmtId="0" fontId="72" fillId="0" borderId="0" xfId="0" applyFont="1" applyAlignment="1">
      <alignment horizontal="center"/>
    </xf>
    <xf numFmtId="0" fontId="71" fillId="0" borderId="0" xfId="0" applyFont="1" applyAlignment="1">
      <alignment horizontal="center"/>
    </xf>
    <xf numFmtId="0" fontId="57" fillId="0" borderId="11" xfId="0" applyFont="1" applyBorder="1" applyAlignment="1">
      <alignment textRotation="90"/>
    </xf>
    <xf numFmtId="0" fontId="18" fillId="0" borderId="11" xfId="0" applyFont="1" applyBorder="1" applyAlignment="1">
      <alignment textRotation="90"/>
    </xf>
    <xf numFmtId="0" fontId="57" fillId="0" borderId="0" xfId="0" applyFont="1" applyAlignment="1">
      <alignment horizontal="center"/>
    </xf>
    <xf numFmtId="0" fontId="2" fillId="0" borderId="0" xfId="0" applyFont="1"/>
    <xf numFmtId="0" fontId="88" fillId="0" borderId="0" xfId="0" applyFont="1" applyAlignment="1">
      <alignment horizontal="left" vertical="top" wrapText="1"/>
    </xf>
    <xf numFmtId="0" fontId="85" fillId="0" borderId="0" xfId="0" applyFont="1" applyAlignment="1">
      <alignment vertical="top" wrapText="1"/>
    </xf>
    <xf numFmtId="0" fontId="60" fillId="4" borderId="0" xfId="0" applyFont="1" applyFill="1" applyAlignment="1">
      <alignment horizontal="center"/>
    </xf>
    <xf numFmtId="164" fontId="57" fillId="0" borderId="0" xfId="0" applyNumberFormat="1" applyFont="1" applyAlignment="1">
      <alignment horizontal="left" indent="1"/>
    </xf>
    <xf numFmtId="0" fontId="87" fillId="0" borderId="0" xfId="0" applyFont="1" applyAlignment="1">
      <alignment vertical="top" wrapText="1"/>
    </xf>
    <xf numFmtId="0" fontId="1" fillId="0" borderId="0" xfId="0" applyFont="1" applyAlignment="1">
      <alignment vertical="top" wrapText="1"/>
    </xf>
    <xf numFmtId="0" fontId="94" fillId="0" borderId="0" xfId="0" applyFont="1" applyAlignment="1">
      <alignment horizontal="left" vertical="top" wrapText="1"/>
    </xf>
    <xf numFmtId="0" fontId="95" fillId="0" borderId="0" xfId="0" applyFont="1" applyAlignment="1">
      <alignment horizontal="left" vertical="top" wrapText="1"/>
    </xf>
    <xf numFmtId="0" fontId="18" fillId="0" borderId="0" xfId="0" applyFont="1" applyAlignment="1">
      <alignment horizontal="left" wrapText="1"/>
    </xf>
    <xf numFmtId="0" fontId="0" fillId="0" borderId="16" xfId="0" applyBorder="1" applyAlignment="1">
      <alignment wrapText="1"/>
    </xf>
    <xf numFmtId="0" fontId="0" fillId="0" borderId="16" xfId="0" applyBorder="1"/>
    <xf numFmtId="165" fontId="18" fillId="0" borderId="10" xfId="0" applyNumberFormat="1" applyFont="1" applyBorder="1" applyAlignment="1">
      <alignment horizontal="left"/>
    </xf>
    <xf numFmtId="0" fontId="18" fillId="9" borderId="32" xfId="0" applyFont="1" applyFill="1" applyBorder="1" applyProtection="1">
      <protection locked="0"/>
    </xf>
    <xf numFmtId="0" fontId="18" fillId="9" borderId="33" xfId="0" applyFont="1" applyFill="1" applyBorder="1" applyProtection="1">
      <protection locked="0"/>
    </xf>
    <xf numFmtId="0" fontId="18" fillId="0" borderId="0" xfId="0" applyFont="1" applyAlignment="1">
      <alignment horizontal="right"/>
    </xf>
    <xf numFmtId="0" fontId="0" fillId="0" borderId="0" xfId="0" applyAlignment="1">
      <alignment horizontal="right"/>
    </xf>
    <xf numFmtId="0" fontId="0" fillId="0" borderId="5" xfId="0" applyBorder="1" applyAlignment="1">
      <alignment horizontal="right"/>
    </xf>
    <xf numFmtId="0" fontId="18" fillId="0" borderId="0" xfId="0" applyFont="1" applyAlignment="1">
      <alignment horizontal="left" wrapText="1" indent="1"/>
    </xf>
    <xf numFmtId="0" fontId="57" fillId="0" borderId="0" xfId="0" applyFont="1" applyAlignment="1">
      <alignment horizontal="left" vertical="top" wrapText="1" indent="1"/>
    </xf>
    <xf numFmtId="3" fontId="18" fillId="6" borderId="32" xfId="0" applyNumberFormat="1" applyFont="1" applyFill="1" applyBorder="1" applyProtection="1">
      <protection locked="0"/>
    </xf>
    <xf numFmtId="0" fontId="18" fillId="6" borderId="33" xfId="0" applyFont="1" applyFill="1" applyBorder="1" applyProtection="1">
      <protection locked="0"/>
    </xf>
    <xf numFmtId="0" fontId="18" fillId="6" borderId="32" xfId="0" applyFont="1" applyFill="1" applyBorder="1" applyAlignment="1" applyProtection="1">
      <alignment horizontal="center" vertical="center"/>
      <protection locked="0"/>
    </xf>
    <xf numFmtId="0" fontId="18" fillId="6" borderId="33" xfId="0" applyFont="1" applyFill="1" applyBorder="1" applyAlignment="1" applyProtection="1">
      <alignment horizontal="center" vertical="center"/>
      <protection locked="0"/>
    </xf>
    <xf numFmtId="0" fontId="86" fillId="6" borderId="32" xfId="0" applyFont="1" applyFill="1" applyBorder="1" applyAlignment="1" applyProtection="1">
      <alignment horizontal="center" vertical="center"/>
      <protection locked="0"/>
    </xf>
    <xf numFmtId="0" fontId="0" fillId="0" borderId="33" xfId="0" applyBorder="1" applyProtection="1">
      <protection locked="0"/>
    </xf>
    <xf numFmtId="0" fontId="18" fillId="0" borderId="0" xfId="0" applyFont="1" applyAlignment="1" applyProtection="1">
      <alignment horizontal="left" indent="1"/>
      <protection locked="0"/>
    </xf>
    <xf numFmtId="0" fontId="18" fillId="0" borderId="14" xfId="0" applyFont="1" applyBorder="1" applyAlignment="1">
      <alignment horizontal="center" wrapText="1"/>
    </xf>
    <xf numFmtId="0" fontId="86" fillId="0" borderId="0" xfId="0" applyFont="1" applyAlignment="1">
      <alignment horizontal="left"/>
    </xf>
    <xf numFmtId="0" fontId="86" fillId="0" borderId="0" xfId="0" applyFont="1"/>
    <xf numFmtId="0" fontId="100" fillId="0" borderId="0" xfId="0" applyFont="1" applyAlignment="1">
      <alignment horizontal="left" vertical="top" wrapText="1"/>
    </xf>
    <xf numFmtId="0" fontId="0" fillId="0" borderId="0" xfId="0" applyAlignment="1">
      <alignment vertical="top" wrapText="1"/>
    </xf>
    <xf numFmtId="0" fontId="57" fillId="0" borderId="1" xfId="0" applyFont="1" applyBorder="1" applyAlignment="1" applyProtection="1">
      <alignment wrapText="1"/>
      <protection locked="0"/>
    </xf>
    <xf numFmtId="0" fontId="0" fillId="0" borderId="1" xfId="0" applyBorder="1" applyAlignment="1" applyProtection="1">
      <alignment wrapText="1"/>
      <protection locked="0"/>
    </xf>
    <xf numFmtId="0" fontId="17" fillId="12" borderId="1" xfId="0" applyFont="1" applyFill="1" applyBorder="1"/>
    <xf numFmtId="0" fontId="0" fillId="0" borderId="1" xfId="0" applyBorder="1"/>
    <xf numFmtId="3" fontId="77" fillId="0" borderId="38" xfId="0" applyNumberFormat="1" applyFont="1" applyBorder="1" applyAlignment="1">
      <alignment horizontal="left" vertical="top" wrapText="1"/>
    </xf>
    <xf numFmtId="0" fontId="79" fillId="0" borderId="39" xfId="0" applyFont="1" applyBorder="1" applyAlignment="1">
      <alignment horizontal="left" vertical="top" wrapText="1"/>
    </xf>
    <xf numFmtId="0" fontId="79" fillId="0" borderId="40" xfId="0" applyFont="1" applyBorder="1" applyAlignment="1">
      <alignment horizontal="left" vertical="top" wrapText="1"/>
    </xf>
    <xf numFmtId="0" fontId="79" fillId="0" borderId="41" xfId="0" applyFont="1" applyBorder="1" applyAlignment="1">
      <alignment horizontal="left" vertical="top" wrapText="1"/>
    </xf>
    <xf numFmtId="0" fontId="79" fillId="0" borderId="0" xfId="0" applyFont="1" applyAlignment="1">
      <alignment horizontal="left" vertical="top" wrapText="1"/>
    </xf>
    <xf numFmtId="0" fontId="79" fillId="0" borderId="42" xfId="0" applyFont="1" applyBorder="1" applyAlignment="1">
      <alignment horizontal="left" vertical="top" wrapText="1"/>
    </xf>
    <xf numFmtId="0" fontId="79" fillId="0" borderId="43" xfId="0" applyFont="1" applyBorder="1" applyAlignment="1">
      <alignment horizontal="left" vertical="top" wrapText="1"/>
    </xf>
    <xf numFmtId="0" fontId="79" fillId="0" borderId="44" xfId="0" applyFont="1" applyBorder="1" applyAlignment="1">
      <alignment horizontal="left" vertical="top" wrapText="1"/>
    </xf>
    <xf numFmtId="0" fontId="79" fillId="0" borderId="45" xfId="0" applyFont="1" applyBorder="1" applyAlignment="1">
      <alignment horizontal="left" vertical="top" wrapText="1"/>
    </xf>
    <xf numFmtId="0" fontId="18" fillId="11" borderId="1" xfId="0" applyFont="1" applyFill="1" applyBorder="1" applyAlignment="1" applyProtection="1">
      <alignment vertical="top" wrapText="1"/>
      <protection locked="0"/>
    </xf>
    <xf numFmtId="0" fontId="0" fillId="11" borderId="1" xfId="0" applyFill="1" applyBorder="1" applyAlignment="1" applyProtection="1">
      <alignment wrapText="1"/>
      <protection locked="0"/>
    </xf>
    <xf numFmtId="0" fontId="0" fillId="11" borderId="0" xfId="0" applyFill="1" applyAlignment="1" applyProtection="1">
      <alignment wrapText="1"/>
      <protection locked="0"/>
    </xf>
    <xf numFmtId="2" fontId="34" fillId="0" borderId="0" xfId="0" applyNumberFormat="1" applyFont="1" applyAlignment="1">
      <alignment horizontal="left" wrapText="1"/>
    </xf>
    <xf numFmtId="0" fontId="10" fillId="0" borderId="0" xfId="0" applyFont="1" applyAlignment="1">
      <alignment horizontal="center" vertical="center" wrapText="1"/>
    </xf>
    <xf numFmtId="0" fontId="0" fillId="0" borderId="0" xfId="0" applyAlignment="1">
      <alignment wrapText="1"/>
    </xf>
    <xf numFmtId="0" fontId="69" fillId="0" borderId="0" xfId="0" applyFont="1" applyAlignment="1">
      <alignment horizontal="left" vertical="top" wrapText="1"/>
    </xf>
    <xf numFmtId="0" fontId="0" fillId="0" borderId="0" xfId="0" applyAlignment="1">
      <alignment horizontal="left" vertical="top" wrapText="1"/>
    </xf>
    <xf numFmtId="14" fontId="69" fillId="0" borderId="0" xfId="0" applyNumberFormat="1" applyFont="1" applyAlignment="1">
      <alignment horizontal="left" vertical="center"/>
    </xf>
    <xf numFmtId="0" fontId="0" fillId="0" borderId="0" xfId="0"/>
    <xf numFmtId="14" fontId="3" fillId="0" borderId="0" xfId="0" applyNumberFormat="1" applyFont="1" applyAlignment="1">
      <alignment horizontal="left" vertical="center" wrapText="1"/>
    </xf>
    <xf numFmtId="0" fontId="0" fillId="0" borderId="0" xfId="0" applyAlignment="1">
      <alignment horizontal="left" vertical="center" wrapText="1"/>
    </xf>
    <xf numFmtId="14" fontId="73" fillId="0" borderId="0" xfId="0" applyNumberFormat="1" applyFont="1" applyAlignment="1">
      <alignment horizontal="center" vertical="center" wrapText="1"/>
    </xf>
    <xf numFmtId="0" fontId="0" fillId="0" borderId="0" xfId="0" applyAlignment="1">
      <alignment horizontal="center" vertical="center" wrapText="1"/>
    </xf>
    <xf numFmtId="0" fontId="69" fillId="0" borderId="0" xfId="0" applyFont="1" applyAlignment="1">
      <alignment horizontal="left" vertical="top"/>
    </xf>
    <xf numFmtId="14" fontId="75" fillId="0" borderId="0" xfId="0" applyNumberFormat="1" applyFont="1" applyAlignment="1">
      <alignment horizontal="left" vertical="top" wrapText="1"/>
    </xf>
    <xf numFmtId="0" fontId="67" fillId="0" borderId="0" xfId="0" applyFont="1" applyAlignment="1">
      <alignment horizontal="center" wrapText="1"/>
    </xf>
    <xf numFmtId="0" fontId="0" fillId="0" borderId="0" xfId="0" applyAlignment="1">
      <alignment horizontal="center" wrapText="1"/>
    </xf>
    <xf numFmtId="0" fontId="1" fillId="0" borderId="0" xfId="0" applyFont="1" applyAlignment="1">
      <alignment wrapText="1"/>
    </xf>
    <xf numFmtId="0" fontId="1" fillId="0" borderId="0" xfId="0" applyFont="1" applyAlignment="1">
      <alignment horizontal="left" wrapText="1"/>
    </xf>
    <xf numFmtId="3" fontId="1" fillId="0" borderId="0" xfId="0" applyNumberFormat="1" applyFont="1" applyAlignment="1">
      <alignment horizontal="right"/>
    </xf>
    <xf numFmtId="0" fontId="1" fillId="0" borderId="0" xfId="0" applyFont="1" applyAlignment="1">
      <alignment horizontal="left"/>
    </xf>
    <xf numFmtId="0" fontId="0" fillId="0" borderId="0" xfId="0" applyAlignment="1">
      <alignment horizontal="left"/>
    </xf>
    <xf numFmtId="0" fontId="1" fillId="0" borderId="0" xfId="0" applyFont="1"/>
    <xf numFmtId="0" fontId="1" fillId="0" borderId="0" xfId="0" applyFont="1" applyAlignment="1">
      <alignment horizontal="right"/>
    </xf>
    <xf numFmtId="14" fontId="1" fillId="0" borderId="0" xfId="0" applyNumberFormat="1" applyFont="1" applyAlignment="1">
      <alignment horizontal="left"/>
    </xf>
    <xf numFmtId="0" fontId="1" fillId="0" borderId="0" xfId="0" applyFont="1" applyAlignment="1">
      <alignment horizontal="left" vertical="top" wrapText="1"/>
    </xf>
    <xf numFmtId="0" fontId="4" fillId="0" borderId="0" xfId="0" applyFont="1" applyAlignment="1">
      <alignment vertical="top" wrapText="1"/>
    </xf>
    <xf numFmtId="0" fontId="4" fillId="0" borderId="0" xfId="0" applyFont="1"/>
    <xf numFmtId="0" fontId="4" fillId="0" borderId="0" xfId="0" applyFont="1" applyAlignment="1">
      <alignment horizontal="left"/>
    </xf>
  </cellXfs>
  <cellStyles count="3">
    <cellStyle name="Hyperlink" xfId="1" builtinId="8"/>
    <cellStyle name="Normal" xfId="0" builtinId="0"/>
    <cellStyle name="Normal_judicial SOA Program Elements 090503a" xfId="2" xr:uid="{00000000-0005-0000-0000-000002000000}"/>
  </cellStyles>
  <dxfs count="2">
    <dxf>
      <font>
        <condense val="0"/>
        <extend val="0"/>
        <color indexed="9"/>
      </font>
    </dxf>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48F"/>
      <rgbColor rgb="00EAEAEA"/>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00"/>
      <color rgb="FFFFF48F"/>
      <color rgb="FFFFFF66"/>
      <color rgb="FFFFFF99"/>
      <color rgb="FFFFFFCC"/>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gif"/><Relationship Id="rId1" Type="http://schemas.openxmlformats.org/officeDocument/2006/relationships/hyperlink" Target="#Instructions!E27"/></Relationships>
</file>

<file path=xl/drawings/_rels/drawing10.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hyperlink" Target="#Instructions!A9"/></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E36"/><Relationship Id="rId2" Type="http://schemas.openxmlformats.org/officeDocument/2006/relationships/image" Target="../media/image3.gif"/><Relationship Id="rId1" Type="http://schemas.openxmlformats.org/officeDocument/2006/relationships/hyperlink" Target="#Instructions!E35"/><Relationship Id="rId5" Type="http://schemas.openxmlformats.org/officeDocument/2006/relationships/hyperlink" Target="#Instructions!E38"/><Relationship Id="rId4" Type="http://schemas.openxmlformats.org/officeDocument/2006/relationships/hyperlink" Target="#Instructions!E37"/></Relationships>
</file>

<file path=xl/drawings/_rels/drawing3.xml.rels><?xml version="1.0" encoding="UTF-8" standalone="yes"?>
<Relationships xmlns="http://schemas.openxmlformats.org/package/2006/relationships"><Relationship Id="rId8" Type="http://schemas.openxmlformats.org/officeDocument/2006/relationships/hyperlink" Target="#Instructions!E45"/><Relationship Id="rId3" Type="http://schemas.openxmlformats.org/officeDocument/2006/relationships/image" Target="../media/image1.gif"/><Relationship Id="rId7" Type="http://schemas.openxmlformats.org/officeDocument/2006/relationships/image" Target="../media/image6.gif"/><Relationship Id="rId2" Type="http://schemas.openxmlformats.org/officeDocument/2006/relationships/image" Target="../media/image4.gif"/><Relationship Id="rId1" Type="http://schemas.openxmlformats.org/officeDocument/2006/relationships/hyperlink" Target="#Instructions!E41"/><Relationship Id="rId6" Type="http://schemas.openxmlformats.org/officeDocument/2006/relationships/image" Target="../media/image5.gif"/><Relationship Id="rId5" Type="http://schemas.openxmlformats.org/officeDocument/2006/relationships/hyperlink" Target="#Instructions!E43"/><Relationship Id="rId4" Type="http://schemas.openxmlformats.org/officeDocument/2006/relationships/hyperlink" Target="#Instructions!E42"/><Relationship Id="rId9" Type="http://schemas.openxmlformats.org/officeDocument/2006/relationships/image" Target="../media/image7.gif"/></Relationships>
</file>

<file path=xl/drawings/_rels/drawing5.xml.rels><?xml version="1.0" encoding="UTF-8" standalone="yes"?>
<Relationships xmlns="http://schemas.openxmlformats.org/package/2006/relationships"><Relationship Id="rId8" Type="http://schemas.openxmlformats.org/officeDocument/2006/relationships/hyperlink" Target="#Equipment!A13"/><Relationship Id="rId13" Type="http://schemas.openxmlformats.org/officeDocument/2006/relationships/hyperlink" Target="#Equipment!C78"/><Relationship Id="rId3" Type="http://schemas.openxmlformats.org/officeDocument/2006/relationships/hyperlink" Target="#Personnel!A1"/><Relationship Id="rId7" Type="http://schemas.openxmlformats.org/officeDocument/2006/relationships/hyperlink" Target="#'Support Space'!A1"/><Relationship Id="rId12" Type="http://schemas.openxmlformats.org/officeDocument/2006/relationships/hyperlink" Target="#'Support Space'!C100"/><Relationship Id="rId2" Type="http://schemas.openxmlformats.org/officeDocument/2006/relationships/hyperlink" Target="#'Cover Sheet'!F28"/><Relationship Id="rId1" Type="http://schemas.openxmlformats.org/officeDocument/2006/relationships/image" Target="../media/image1.gif"/><Relationship Id="rId6" Type="http://schemas.openxmlformats.org/officeDocument/2006/relationships/hyperlink" Target="#Personnel!A12"/><Relationship Id="rId11" Type="http://schemas.openxmlformats.org/officeDocument/2006/relationships/hyperlink" Target="#'Support Space'!C71"/><Relationship Id="rId5" Type="http://schemas.openxmlformats.org/officeDocument/2006/relationships/hyperlink" Target="#Personnel!A54"/><Relationship Id="rId15" Type="http://schemas.openxmlformats.org/officeDocument/2006/relationships/hyperlink" Target="#Personnel!A57"/><Relationship Id="rId10" Type="http://schemas.openxmlformats.org/officeDocument/2006/relationships/hyperlink" Target="#'Support Space'!C49"/><Relationship Id="rId4" Type="http://schemas.openxmlformats.org/officeDocument/2006/relationships/hyperlink" Target="#Personnel!A33"/><Relationship Id="rId9" Type="http://schemas.openxmlformats.org/officeDocument/2006/relationships/hyperlink" Target="#'Support Space'!C52"/><Relationship Id="rId14" Type="http://schemas.openxmlformats.org/officeDocument/2006/relationships/hyperlink" Target="#Equipment!C24"/></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9</xdr:col>
      <xdr:colOff>238125</xdr:colOff>
      <xdr:row>26</xdr:row>
      <xdr:rowOff>28575</xdr:rowOff>
    </xdr:from>
    <xdr:to>
      <xdr:col>9</xdr:col>
      <xdr:colOff>495300</xdr:colOff>
      <xdr:row>27</xdr:row>
      <xdr:rowOff>76200</xdr:rowOff>
    </xdr:to>
    <xdr:pic>
      <xdr:nvPicPr>
        <xdr:cNvPr id="6167" name="Picture 2">
          <a:hlinkClick xmlns:r="http://schemas.openxmlformats.org/officeDocument/2006/relationships" r:id="rId1"/>
          <a:extLst>
            <a:ext uri="{FF2B5EF4-FFF2-40B4-BE49-F238E27FC236}">
              <a16:creationId xmlns:a16="http://schemas.microsoft.com/office/drawing/2014/main" id="{00000000-0008-0000-0000-00001718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038975" y="6238875"/>
          <a:ext cx="257175" cy="247650"/>
        </a:xfrm>
        <a:prstGeom prst="rect">
          <a:avLst/>
        </a:prstGeom>
        <a:noFill/>
        <a:ln w="9525">
          <a:noFill/>
          <a:miter lim="800000"/>
          <a:headEnd/>
          <a:tailEnd/>
        </a:ln>
      </xdr:spPr>
    </xdr:pic>
    <xdr:clientData/>
  </xdr:twoCellAnchor>
  <xdr:twoCellAnchor editAs="oneCell">
    <xdr:from>
      <xdr:col>3</xdr:col>
      <xdr:colOff>888253</xdr:colOff>
      <xdr:row>10</xdr:row>
      <xdr:rowOff>12700</xdr:rowOff>
    </xdr:from>
    <xdr:to>
      <xdr:col>7</xdr:col>
      <xdr:colOff>537882</xdr:colOff>
      <xdr:row>24</xdr:row>
      <xdr:rowOff>336176</xdr:rowOff>
    </xdr:to>
    <xdr:pic>
      <xdr:nvPicPr>
        <xdr:cNvPr id="5" name="Picture 4" descr="das logoFINAL.jp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cstate="print"/>
        <a:stretch>
          <a:fillRect/>
        </a:stretch>
      </xdr:blipFill>
      <xdr:spPr>
        <a:xfrm>
          <a:off x="2199341" y="3015876"/>
          <a:ext cx="2170953" cy="23853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95250</xdr:colOff>
      <xdr:row>6</xdr:row>
      <xdr:rowOff>457200</xdr:rowOff>
    </xdr:from>
    <xdr:to>
      <xdr:col>0</xdr:col>
      <xdr:colOff>352425</xdr:colOff>
      <xdr:row>8</xdr:row>
      <xdr:rowOff>66675</xdr:rowOff>
    </xdr:to>
    <xdr:pic>
      <xdr:nvPicPr>
        <xdr:cNvPr id="12290" name="Picture 1">
          <a:hlinkClick xmlns:r="http://schemas.openxmlformats.org/officeDocument/2006/relationships" r:id="rId1"/>
          <a:extLst>
            <a:ext uri="{FF2B5EF4-FFF2-40B4-BE49-F238E27FC236}">
              <a16:creationId xmlns:a16="http://schemas.microsoft.com/office/drawing/2014/main" id="{00000000-0008-0000-0900-0000023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5250" y="1743075"/>
          <a:ext cx="257175" cy="2571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13</xdr:row>
      <xdr:rowOff>38100</xdr:rowOff>
    </xdr:from>
    <xdr:to>
      <xdr:col>0</xdr:col>
      <xdr:colOff>333375</xdr:colOff>
      <xdr:row>16</xdr:row>
      <xdr:rowOff>85725</xdr:rowOff>
    </xdr:to>
    <xdr:pic>
      <xdr:nvPicPr>
        <xdr:cNvPr id="3144" name="Picture 43">
          <a:hlinkClick xmlns:r="http://schemas.openxmlformats.org/officeDocument/2006/relationships" r:id="rId1"/>
          <a:extLst>
            <a:ext uri="{FF2B5EF4-FFF2-40B4-BE49-F238E27FC236}">
              <a16:creationId xmlns:a16="http://schemas.microsoft.com/office/drawing/2014/main" id="{00000000-0008-0000-0100-0000480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6200" y="1257300"/>
          <a:ext cx="257175" cy="257175"/>
        </a:xfrm>
        <a:prstGeom prst="rect">
          <a:avLst/>
        </a:prstGeom>
        <a:noFill/>
        <a:ln w="9525">
          <a:noFill/>
          <a:miter lim="800000"/>
          <a:headEnd/>
          <a:tailEnd/>
        </a:ln>
      </xdr:spPr>
    </xdr:pic>
    <xdr:clientData/>
  </xdr:twoCellAnchor>
  <xdr:twoCellAnchor editAs="oneCell">
    <xdr:from>
      <xdr:col>0</xdr:col>
      <xdr:colOff>76200</xdr:colOff>
      <xdr:row>270</xdr:row>
      <xdr:rowOff>314325</xdr:rowOff>
    </xdr:from>
    <xdr:to>
      <xdr:col>0</xdr:col>
      <xdr:colOff>333375</xdr:colOff>
      <xdr:row>274</xdr:row>
      <xdr:rowOff>47625</xdr:rowOff>
    </xdr:to>
    <xdr:pic>
      <xdr:nvPicPr>
        <xdr:cNvPr id="3145" name="Picture 44">
          <a:hlinkClick xmlns:r="http://schemas.openxmlformats.org/officeDocument/2006/relationships" r:id="rId3"/>
          <a:extLst>
            <a:ext uri="{FF2B5EF4-FFF2-40B4-BE49-F238E27FC236}">
              <a16:creationId xmlns:a16="http://schemas.microsoft.com/office/drawing/2014/main" id="{00000000-0008-0000-0100-0000490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6200" y="28146375"/>
          <a:ext cx="257175" cy="257175"/>
        </a:xfrm>
        <a:prstGeom prst="rect">
          <a:avLst/>
        </a:prstGeom>
        <a:noFill/>
        <a:ln w="9525">
          <a:noFill/>
          <a:miter lim="800000"/>
          <a:headEnd/>
          <a:tailEnd/>
        </a:ln>
      </xdr:spPr>
    </xdr:pic>
    <xdr:clientData/>
  </xdr:twoCellAnchor>
  <xdr:twoCellAnchor editAs="oneCell">
    <xdr:from>
      <xdr:col>0</xdr:col>
      <xdr:colOff>76200</xdr:colOff>
      <xdr:row>378</xdr:row>
      <xdr:rowOff>314325</xdr:rowOff>
    </xdr:from>
    <xdr:to>
      <xdr:col>0</xdr:col>
      <xdr:colOff>333375</xdr:colOff>
      <xdr:row>382</xdr:row>
      <xdr:rowOff>0</xdr:rowOff>
    </xdr:to>
    <xdr:pic>
      <xdr:nvPicPr>
        <xdr:cNvPr id="3146" name="Picture 45">
          <a:hlinkClick xmlns:r="http://schemas.openxmlformats.org/officeDocument/2006/relationships" r:id="rId4"/>
          <a:extLst>
            <a:ext uri="{FF2B5EF4-FFF2-40B4-BE49-F238E27FC236}">
              <a16:creationId xmlns:a16="http://schemas.microsoft.com/office/drawing/2014/main" id="{00000000-0008-0000-0100-00004A0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6200" y="39947850"/>
          <a:ext cx="257175" cy="257175"/>
        </a:xfrm>
        <a:prstGeom prst="rect">
          <a:avLst/>
        </a:prstGeom>
        <a:noFill/>
        <a:ln w="9525">
          <a:noFill/>
          <a:miter lim="800000"/>
          <a:headEnd/>
          <a:tailEnd/>
        </a:ln>
      </xdr:spPr>
    </xdr:pic>
    <xdr:clientData/>
  </xdr:twoCellAnchor>
  <xdr:twoCellAnchor editAs="oneCell">
    <xdr:from>
      <xdr:col>0</xdr:col>
      <xdr:colOff>76200</xdr:colOff>
      <xdr:row>266</xdr:row>
      <xdr:rowOff>9525</xdr:rowOff>
    </xdr:from>
    <xdr:to>
      <xdr:col>0</xdr:col>
      <xdr:colOff>333375</xdr:colOff>
      <xdr:row>268</xdr:row>
      <xdr:rowOff>76200</xdr:rowOff>
    </xdr:to>
    <xdr:pic>
      <xdr:nvPicPr>
        <xdr:cNvPr id="3147" name="Picture 59">
          <a:hlinkClick xmlns:r="http://schemas.openxmlformats.org/officeDocument/2006/relationships" r:id="rId5"/>
          <a:extLst>
            <a:ext uri="{FF2B5EF4-FFF2-40B4-BE49-F238E27FC236}">
              <a16:creationId xmlns:a16="http://schemas.microsoft.com/office/drawing/2014/main" id="{00000000-0008-0000-0100-00004B0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6200" y="27155775"/>
          <a:ext cx="257175" cy="257175"/>
        </a:xfrm>
        <a:prstGeom prst="rect">
          <a:avLst/>
        </a:prstGeom>
        <a:noFill/>
        <a:ln w="9525">
          <a:noFill/>
          <a:miter lim="800000"/>
          <a:headEnd/>
          <a:tailEnd/>
        </a:ln>
      </xdr:spPr>
    </xdr:pic>
    <xdr:clientData/>
  </xdr:twoCellAnchor>
  <xdr:twoCellAnchor editAs="oneCell">
    <xdr:from>
      <xdr:col>0</xdr:col>
      <xdr:colOff>76200</xdr:colOff>
      <xdr:row>374</xdr:row>
      <xdr:rowOff>9525</xdr:rowOff>
    </xdr:from>
    <xdr:to>
      <xdr:col>0</xdr:col>
      <xdr:colOff>333375</xdr:colOff>
      <xdr:row>376</xdr:row>
      <xdr:rowOff>95250</xdr:rowOff>
    </xdr:to>
    <xdr:pic>
      <xdr:nvPicPr>
        <xdr:cNvPr id="3148" name="Picture 60">
          <a:hlinkClick xmlns:r="http://schemas.openxmlformats.org/officeDocument/2006/relationships" r:id="rId5"/>
          <a:extLst>
            <a:ext uri="{FF2B5EF4-FFF2-40B4-BE49-F238E27FC236}">
              <a16:creationId xmlns:a16="http://schemas.microsoft.com/office/drawing/2014/main" id="{00000000-0008-0000-0100-00004C0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6200" y="39081075"/>
          <a:ext cx="257175" cy="257175"/>
        </a:xfrm>
        <a:prstGeom prst="rect">
          <a:avLst/>
        </a:prstGeom>
        <a:noFill/>
        <a:ln w="9525">
          <a:noFill/>
          <a:miter lim="800000"/>
          <a:headEnd/>
          <a:tailEnd/>
        </a:ln>
      </xdr:spPr>
    </xdr:pic>
    <xdr:clientData/>
  </xdr:twoCellAnchor>
  <xdr:twoCellAnchor editAs="oneCell">
    <xdr:from>
      <xdr:col>0</xdr:col>
      <xdr:colOff>76200</xdr:colOff>
      <xdr:row>482</xdr:row>
      <xdr:rowOff>9525</xdr:rowOff>
    </xdr:from>
    <xdr:to>
      <xdr:col>0</xdr:col>
      <xdr:colOff>333375</xdr:colOff>
      <xdr:row>484</xdr:row>
      <xdr:rowOff>85725</xdr:rowOff>
    </xdr:to>
    <xdr:pic>
      <xdr:nvPicPr>
        <xdr:cNvPr id="3149" name="Picture 61">
          <a:hlinkClick xmlns:r="http://schemas.openxmlformats.org/officeDocument/2006/relationships" r:id="rId5"/>
          <a:extLst>
            <a:ext uri="{FF2B5EF4-FFF2-40B4-BE49-F238E27FC236}">
              <a16:creationId xmlns:a16="http://schemas.microsoft.com/office/drawing/2014/main" id="{00000000-0008-0000-0100-00004D0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6200" y="54502050"/>
          <a:ext cx="257175" cy="2571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285750</xdr:colOff>
      <xdr:row>10</xdr:row>
      <xdr:rowOff>28575</xdr:rowOff>
    </xdr:from>
    <xdr:to>
      <xdr:col>0</xdr:col>
      <xdr:colOff>542925</xdr:colOff>
      <xdr:row>12</xdr:row>
      <xdr:rowOff>9525</xdr:rowOff>
    </xdr:to>
    <xdr:pic>
      <xdr:nvPicPr>
        <xdr:cNvPr id="9227" name="Picture 1">
          <a:hlinkClick xmlns:r="http://schemas.openxmlformats.org/officeDocument/2006/relationships" r:id="rId1"/>
          <a:extLst>
            <a:ext uri="{FF2B5EF4-FFF2-40B4-BE49-F238E27FC236}">
              <a16:creationId xmlns:a16="http://schemas.microsoft.com/office/drawing/2014/main" id="{00000000-0008-0000-0200-00000B2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85750" y="1190625"/>
          <a:ext cx="257175" cy="266700"/>
        </a:xfrm>
        <a:prstGeom prst="rect">
          <a:avLst/>
        </a:prstGeom>
        <a:noFill/>
        <a:ln w="9525">
          <a:noFill/>
          <a:miter lim="800000"/>
          <a:headEnd/>
          <a:tailEnd/>
        </a:ln>
      </xdr:spPr>
    </xdr:pic>
    <xdr:clientData/>
  </xdr:twoCellAnchor>
  <xdr:twoCellAnchor editAs="oneCell">
    <xdr:from>
      <xdr:col>0</xdr:col>
      <xdr:colOff>314325</xdr:colOff>
      <xdr:row>32</xdr:row>
      <xdr:rowOff>38100</xdr:rowOff>
    </xdr:from>
    <xdr:to>
      <xdr:col>0</xdr:col>
      <xdr:colOff>571500</xdr:colOff>
      <xdr:row>34</xdr:row>
      <xdr:rowOff>9525</xdr:rowOff>
    </xdr:to>
    <xdr:pic>
      <xdr:nvPicPr>
        <xdr:cNvPr id="9228" name="Picture 2">
          <a:hlinkClick xmlns:r="http://schemas.openxmlformats.org/officeDocument/2006/relationships" r:id="rId1"/>
          <a:extLst>
            <a:ext uri="{FF2B5EF4-FFF2-40B4-BE49-F238E27FC236}">
              <a16:creationId xmlns:a16="http://schemas.microsoft.com/office/drawing/2014/main" id="{00000000-0008-0000-0200-00000C2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4325" y="5057775"/>
          <a:ext cx="257175" cy="257175"/>
        </a:xfrm>
        <a:prstGeom prst="rect">
          <a:avLst/>
        </a:prstGeom>
        <a:noFill/>
        <a:ln w="9525">
          <a:noFill/>
          <a:miter lim="800000"/>
          <a:headEnd/>
          <a:tailEnd/>
        </a:ln>
      </xdr:spPr>
    </xdr:pic>
    <xdr:clientData/>
  </xdr:twoCellAnchor>
  <xdr:twoCellAnchor editAs="oneCell">
    <xdr:from>
      <xdr:col>0</xdr:col>
      <xdr:colOff>323850</xdr:colOff>
      <xdr:row>29</xdr:row>
      <xdr:rowOff>123825</xdr:rowOff>
    </xdr:from>
    <xdr:to>
      <xdr:col>0</xdr:col>
      <xdr:colOff>581025</xdr:colOff>
      <xdr:row>31</xdr:row>
      <xdr:rowOff>95250</xdr:rowOff>
    </xdr:to>
    <xdr:pic>
      <xdr:nvPicPr>
        <xdr:cNvPr id="9229" name="Picture 3">
          <a:hlinkClick xmlns:r="http://schemas.openxmlformats.org/officeDocument/2006/relationships" r:id="rId4"/>
          <a:extLst>
            <a:ext uri="{FF2B5EF4-FFF2-40B4-BE49-F238E27FC236}">
              <a16:creationId xmlns:a16="http://schemas.microsoft.com/office/drawing/2014/main" id="{00000000-0008-0000-0200-00000D2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23850" y="4714875"/>
          <a:ext cx="257175" cy="257175"/>
        </a:xfrm>
        <a:prstGeom prst="rect">
          <a:avLst/>
        </a:prstGeom>
        <a:noFill/>
        <a:ln w="9525">
          <a:noFill/>
          <a:miter lim="800000"/>
          <a:headEnd/>
          <a:tailEnd/>
        </a:ln>
      </xdr:spPr>
    </xdr:pic>
    <xdr:clientData/>
  </xdr:twoCellAnchor>
  <xdr:twoCellAnchor editAs="oneCell">
    <xdr:from>
      <xdr:col>0</xdr:col>
      <xdr:colOff>361950</xdr:colOff>
      <xdr:row>16</xdr:row>
      <xdr:rowOff>0</xdr:rowOff>
    </xdr:from>
    <xdr:to>
      <xdr:col>0</xdr:col>
      <xdr:colOff>628650</xdr:colOff>
      <xdr:row>17</xdr:row>
      <xdr:rowOff>114300</xdr:rowOff>
    </xdr:to>
    <xdr:pic>
      <xdr:nvPicPr>
        <xdr:cNvPr id="9230" name="Picture 4">
          <a:hlinkClick xmlns:r="http://schemas.openxmlformats.org/officeDocument/2006/relationships" r:id="rId5"/>
          <a:extLst>
            <a:ext uri="{FF2B5EF4-FFF2-40B4-BE49-F238E27FC236}">
              <a16:creationId xmlns:a16="http://schemas.microsoft.com/office/drawing/2014/main" id="{00000000-0008-0000-0200-00000E24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361950" y="2305050"/>
          <a:ext cx="266700" cy="257175"/>
        </a:xfrm>
        <a:prstGeom prst="rect">
          <a:avLst/>
        </a:prstGeom>
        <a:noFill/>
        <a:ln w="9525">
          <a:noFill/>
          <a:miter lim="800000"/>
          <a:headEnd/>
          <a:tailEnd/>
        </a:ln>
      </xdr:spPr>
    </xdr:pic>
    <xdr:clientData/>
  </xdr:twoCellAnchor>
  <xdr:twoCellAnchor editAs="oneCell">
    <xdr:from>
      <xdr:col>0</xdr:col>
      <xdr:colOff>371475</xdr:colOff>
      <xdr:row>17</xdr:row>
      <xdr:rowOff>114300</xdr:rowOff>
    </xdr:from>
    <xdr:to>
      <xdr:col>0</xdr:col>
      <xdr:colOff>628650</xdr:colOff>
      <xdr:row>19</xdr:row>
      <xdr:rowOff>85725</xdr:rowOff>
    </xdr:to>
    <xdr:pic>
      <xdr:nvPicPr>
        <xdr:cNvPr id="9231" name="Picture 5">
          <a:hlinkClick xmlns:r="http://schemas.openxmlformats.org/officeDocument/2006/relationships" r:id="rId1"/>
          <a:extLst>
            <a:ext uri="{FF2B5EF4-FFF2-40B4-BE49-F238E27FC236}">
              <a16:creationId xmlns:a16="http://schemas.microsoft.com/office/drawing/2014/main" id="{00000000-0008-0000-0200-00000F2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71475" y="2705100"/>
          <a:ext cx="257175" cy="257175"/>
        </a:xfrm>
        <a:prstGeom prst="rect">
          <a:avLst/>
        </a:prstGeom>
        <a:noFill/>
        <a:ln w="9525">
          <a:noFill/>
          <a:miter lim="800000"/>
          <a:headEnd/>
          <a:tailEnd/>
        </a:ln>
      </xdr:spPr>
    </xdr:pic>
    <xdr:clientData/>
  </xdr:twoCellAnchor>
  <xdr:twoCellAnchor editAs="oneCell">
    <xdr:from>
      <xdr:col>0</xdr:col>
      <xdr:colOff>333375</xdr:colOff>
      <xdr:row>41</xdr:row>
      <xdr:rowOff>57150</xdr:rowOff>
    </xdr:from>
    <xdr:to>
      <xdr:col>0</xdr:col>
      <xdr:colOff>590550</xdr:colOff>
      <xdr:row>43</xdr:row>
      <xdr:rowOff>28575</xdr:rowOff>
    </xdr:to>
    <xdr:pic>
      <xdr:nvPicPr>
        <xdr:cNvPr id="9232" name="Picture 6">
          <a:hlinkClick xmlns:r="http://schemas.openxmlformats.org/officeDocument/2006/relationships" r:id="rId4"/>
          <a:extLst>
            <a:ext uri="{FF2B5EF4-FFF2-40B4-BE49-F238E27FC236}">
              <a16:creationId xmlns:a16="http://schemas.microsoft.com/office/drawing/2014/main" id="{00000000-0008-0000-0200-0000102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33375" y="6362700"/>
          <a:ext cx="257175" cy="257175"/>
        </a:xfrm>
        <a:prstGeom prst="rect">
          <a:avLst/>
        </a:prstGeom>
        <a:noFill/>
        <a:ln w="9525">
          <a:noFill/>
          <a:miter lim="800000"/>
          <a:headEnd/>
          <a:tailEnd/>
        </a:ln>
      </xdr:spPr>
    </xdr:pic>
    <xdr:clientData/>
  </xdr:twoCellAnchor>
  <xdr:twoCellAnchor editAs="oneCell">
    <xdr:from>
      <xdr:col>0</xdr:col>
      <xdr:colOff>333375</xdr:colOff>
      <xdr:row>45</xdr:row>
      <xdr:rowOff>104775</xdr:rowOff>
    </xdr:from>
    <xdr:to>
      <xdr:col>0</xdr:col>
      <xdr:colOff>590550</xdr:colOff>
      <xdr:row>47</xdr:row>
      <xdr:rowOff>76200</xdr:rowOff>
    </xdr:to>
    <xdr:pic>
      <xdr:nvPicPr>
        <xdr:cNvPr id="9233" name="Picture 7">
          <a:hlinkClick xmlns:r="http://schemas.openxmlformats.org/officeDocument/2006/relationships" r:id="rId1"/>
          <a:extLst>
            <a:ext uri="{FF2B5EF4-FFF2-40B4-BE49-F238E27FC236}">
              <a16:creationId xmlns:a16="http://schemas.microsoft.com/office/drawing/2014/main" id="{00000000-0008-0000-0200-0000112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33375" y="6981825"/>
          <a:ext cx="257175" cy="257175"/>
        </a:xfrm>
        <a:prstGeom prst="rect">
          <a:avLst/>
        </a:prstGeom>
        <a:noFill/>
        <a:ln w="9525">
          <a:noFill/>
          <a:miter lim="800000"/>
          <a:headEnd/>
          <a:tailEnd/>
        </a:ln>
      </xdr:spPr>
    </xdr:pic>
    <xdr:clientData/>
  </xdr:twoCellAnchor>
  <xdr:twoCellAnchor editAs="oneCell">
    <xdr:from>
      <xdr:col>0</xdr:col>
      <xdr:colOff>371475</xdr:colOff>
      <xdr:row>50</xdr:row>
      <xdr:rowOff>0</xdr:rowOff>
    </xdr:from>
    <xdr:to>
      <xdr:col>0</xdr:col>
      <xdr:colOff>628650</xdr:colOff>
      <xdr:row>51</xdr:row>
      <xdr:rowOff>114300</xdr:rowOff>
    </xdr:to>
    <xdr:pic>
      <xdr:nvPicPr>
        <xdr:cNvPr id="9234" name="Picture 8">
          <a:hlinkClick xmlns:r="http://schemas.openxmlformats.org/officeDocument/2006/relationships" r:id="rId5"/>
          <a:extLst>
            <a:ext uri="{FF2B5EF4-FFF2-40B4-BE49-F238E27FC236}">
              <a16:creationId xmlns:a16="http://schemas.microsoft.com/office/drawing/2014/main" id="{00000000-0008-0000-0200-00001224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371475" y="7591425"/>
          <a:ext cx="257175" cy="257175"/>
        </a:xfrm>
        <a:prstGeom prst="rect">
          <a:avLst/>
        </a:prstGeom>
        <a:noFill/>
        <a:ln w="9525">
          <a:noFill/>
          <a:miter lim="800000"/>
          <a:headEnd/>
          <a:tailEnd/>
        </a:ln>
      </xdr:spPr>
    </xdr:pic>
    <xdr:clientData/>
  </xdr:twoCellAnchor>
  <xdr:twoCellAnchor editAs="oneCell">
    <xdr:from>
      <xdr:col>0</xdr:col>
      <xdr:colOff>285750</xdr:colOff>
      <xdr:row>66</xdr:row>
      <xdr:rowOff>0</xdr:rowOff>
    </xdr:from>
    <xdr:to>
      <xdr:col>0</xdr:col>
      <xdr:colOff>542925</xdr:colOff>
      <xdr:row>67</xdr:row>
      <xdr:rowOff>95250</xdr:rowOff>
    </xdr:to>
    <xdr:pic>
      <xdr:nvPicPr>
        <xdr:cNvPr id="9235" name="Picture 9">
          <a:hlinkClick xmlns:r="http://schemas.openxmlformats.org/officeDocument/2006/relationships" r:id="rId8"/>
          <a:extLst>
            <a:ext uri="{FF2B5EF4-FFF2-40B4-BE49-F238E27FC236}">
              <a16:creationId xmlns:a16="http://schemas.microsoft.com/office/drawing/2014/main" id="{00000000-0008-0000-0200-00001324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285750" y="9591675"/>
          <a:ext cx="257175" cy="2381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219075</xdr:colOff>
          <xdr:row>92</xdr:row>
          <xdr:rowOff>133350</xdr:rowOff>
        </xdr:from>
        <xdr:to>
          <xdr:col>4</xdr:col>
          <xdr:colOff>523875</xdr:colOff>
          <xdr:row>94</xdr:row>
          <xdr:rowOff>38100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93</xdr:row>
          <xdr:rowOff>123825</xdr:rowOff>
        </xdr:from>
        <xdr:to>
          <xdr:col>4</xdr:col>
          <xdr:colOff>523875</xdr:colOff>
          <xdr:row>96</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98</xdr:row>
          <xdr:rowOff>142875</xdr:rowOff>
        </xdr:from>
        <xdr:to>
          <xdr:col>4</xdr:col>
          <xdr:colOff>523875</xdr:colOff>
          <xdr:row>99</xdr:row>
          <xdr:rowOff>200025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134</xdr:row>
          <xdr:rowOff>0</xdr:rowOff>
        </xdr:from>
        <xdr:to>
          <xdr:col>4</xdr:col>
          <xdr:colOff>371475</xdr:colOff>
          <xdr:row>137</xdr:row>
          <xdr:rowOff>19050</xdr:rowOff>
        </xdr:to>
        <xdr:grpSp>
          <xdr:nvGrpSpPr>
            <xdr:cNvPr id="8" name="Group 7">
              <a:extLst>
                <a:ext uri="{FF2B5EF4-FFF2-40B4-BE49-F238E27FC236}">
                  <a16:creationId xmlns:a16="http://schemas.microsoft.com/office/drawing/2014/main" id="{00000000-0008-0000-0300-000008000000}"/>
                </a:ext>
              </a:extLst>
            </xdr:cNvPr>
            <xdr:cNvGrpSpPr/>
          </xdr:nvGrpSpPr>
          <xdr:grpSpPr>
            <a:xfrm>
              <a:off x="2247900" y="15773400"/>
              <a:ext cx="304800" cy="371475"/>
              <a:chOff x="2247900" y="16135316"/>
              <a:chExt cx="304800" cy="371526"/>
            </a:xfrm>
          </xdr:grpSpPr>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300-000026140000}"/>
                  </a:ext>
                </a:extLst>
              </xdr:cNvPr>
              <xdr:cNvSpPr/>
            </xdr:nvSpPr>
            <xdr:spPr bwMode="auto">
              <a:xfrm>
                <a:off x="2247900" y="16135316"/>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300-000027140000}"/>
                  </a:ext>
                </a:extLst>
              </xdr:cNvPr>
              <xdr:cNvSpPr/>
            </xdr:nvSpPr>
            <xdr:spPr bwMode="auto">
              <a:xfrm>
                <a:off x="2247900" y="16287767"/>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159</xdr:row>
          <xdr:rowOff>28575</xdr:rowOff>
        </xdr:from>
        <xdr:to>
          <xdr:col>3</xdr:col>
          <xdr:colOff>371475</xdr:colOff>
          <xdr:row>163</xdr:row>
          <xdr:rowOff>9525</xdr:rowOff>
        </xdr:to>
        <xdr:grpSp>
          <xdr:nvGrpSpPr>
            <xdr:cNvPr id="7" name="Group 6">
              <a:extLst>
                <a:ext uri="{FF2B5EF4-FFF2-40B4-BE49-F238E27FC236}">
                  <a16:creationId xmlns:a16="http://schemas.microsoft.com/office/drawing/2014/main" id="{00000000-0008-0000-0300-000007000000}"/>
                </a:ext>
              </a:extLst>
            </xdr:cNvPr>
            <xdr:cNvGrpSpPr/>
          </xdr:nvGrpSpPr>
          <xdr:grpSpPr>
            <a:xfrm>
              <a:off x="1114425" y="18783300"/>
              <a:ext cx="304800" cy="533400"/>
              <a:chOff x="1114425" y="19297635"/>
              <a:chExt cx="304800" cy="533400"/>
            </a:xfrm>
          </xdr:grpSpPr>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1114425" y="19297635"/>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1114425" y="19450050"/>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300-00002B140000}"/>
                  </a:ext>
                </a:extLst>
              </xdr:cNvPr>
              <xdr:cNvSpPr/>
            </xdr:nvSpPr>
            <xdr:spPr bwMode="auto">
              <a:xfrm>
                <a:off x="1114425" y="19611960"/>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xdr:col>
      <xdr:colOff>723900</xdr:colOff>
      <xdr:row>15</xdr:row>
      <xdr:rowOff>28574</xdr:rowOff>
    </xdr:from>
    <xdr:to>
      <xdr:col>4</xdr:col>
      <xdr:colOff>66675</xdr:colOff>
      <xdr:row>17</xdr:row>
      <xdr:rowOff>28575</xdr:rowOff>
    </xdr:to>
    <xdr:sp macro="" textlink="">
      <xdr:nvSpPr>
        <xdr:cNvPr id="2" name="Right Arrow 1">
          <a:extLst>
            <a:ext uri="{FF2B5EF4-FFF2-40B4-BE49-F238E27FC236}">
              <a16:creationId xmlns:a16="http://schemas.microsoft.com/office/drawing/2014/main" id="{00000000-0008-0000-0300-000002000000}"/>
            </a:ext>
          </a:extLst>
        </xdr:cNvPr>
        <xdr:cNvSpPr/>
      </xdr:nvSpPr>
      <xdr:spPr bwMode="auto">
        <a:xfrm>
          <a:off x="1771650" y="2000249"/>
          <a:ext cx="476250" cy="228601"/>
        </a:xfrm>
        <a:prstGeom prst="rightArrow">
          <a:avLst/>
        </a:prstGeom>
        <a:solidFill>
          <a:srgbClr val="C00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solidFill>
              <a:srgbClr val="C00000"/>
            </a:solidFill>
          </a:endParaRPr>
        </a:p>
      </xdr:txBody>
    </xdr:sp>
    <xdr:clientData/>
  </xdr:twoCellAnchor>
  <mc:AlternateContent xmlns:mc="http://schemas.openxmlformats.org/markup-compatibility/2006">
    <mc:Choice xmlns:a14="http://schemas.microsoft.com/office/drawing/2010/main" Requires="a14">
      <xdr:twoCellAnchor editAs="absolute">
        <xdr:from>
          <xdr:col>9</xdr:col>
          <xdr:colOff>57150</xdr:colOff>
          <xdr:row>149</xdr:row>
          <xdr:rowOff>0</xdr:rowOff>
        </xdr:from>
        <xdr:to>
          <xdr:col>9</xdr:col>
          <xdr:colOff>361950</xdr:colOff>
          <xdr:row>152</xdr:row>
          <xdr:rowOff>19050</xdr:rowOff>
        </xdr:to>
        <xdr:grpSp>
          <xdr:nvGrpSpPr>
            <xdr:cNvPr id="5" name="Group 4">
              <a:extLst>
                <a:ext uri="{FF2B5EF4-FFF2-40B4-BE49-F238E27FC236}">
                  <a16:creationId xmlns:a16="http://schemas.microsoft.com/office/drawing/2014/main" id="{00000000-0008-0000-0300-000005000000}"/>
                </a:ext>
              </a:extLst>
            </xdr:cNvPr>
            <xdr:cNvGrpSpPr/>
          </xdr:nvGrpSpPr>
          <xdr:grpSpPr>
            <a:xfrm>
              <a:off x="5591175" y="17497425"/>
              <a:ext cx="304800" cy="371475"/>
              <a:chOff x="5600700" y="18030826"/>
              <a:chExt cx="304800" cy="371435"/>
            </a:xfrm>
          </xdr:grpSpPr>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300-000029140000}"/>
                  </a:ext>
                </a:extLst>
              </xdr:cNvPr>
              <xdr:cNvSpPr/>
            </xdr:nvSpPr>
            <xdr:spPr bwMode="auto">
              <a:xfrm>
                <a:off x="5600700" y="18183186"/>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300-00002D140000}"/>
                  </a:ext>
                </a:extLst>
              </xdr:cNvPr>
              <xdr:cNvSpPr/>
            </xdr:nvSpPr>
            <xdr:spPr bwMode="auto">
              <a:xfrm>
                <a:off x="5600700" y="18030826"/>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4200525</xdr:colOff>
      <xdr:row>19</xdr:row>
      <xdr:rowOff>209550</xdr:rowOff>
    </xdr:from>
    <xdr:to>
      <xdr:col>4</xdr:col>
      <xdr:colOff>4457700</xdr:colOff>
      <xdr:row>19</xdr:row>
      <xdr:rowOff>457200</xdr:rowOff>
    </xdr:to>
    <xdr:pic>
      <xdr:nvPicPr>
        <xdr:cNvPr id="8221" name="Picture 1">
          <a:extLst>
            <a:ext uri="{FF2B5EF4-FFF2-40B4-BE49-F238E27FC236}">
              <a16:creationId xmlns:a16="http://schemas.microsoft.com/office/drawing/2014/main" id="{00000000-0008-0000-0400-00001D2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76825" y="6343650"/>
          <a:ext cx="257175" cy="247650"/>
        </a:xfrm>
        <a:prstGeom prst="rect">
          <a:avLst/>
        </a:prstGeom>
        <a:noFill/>
        <a:ln w="9525">
          <a:noFill/>
          <a:miter lim="800000"/>
          <a:headEnd/>
          <a:tailEnd/>
        </a:ln>
      </xdr:spPr>
    </xdr:pic>
    <xdr:clientData/>
  </xdr:twoCellAnchor>
  <xdr:twoCellAnchor>
    <xdr:from>
      <xdr:col>1</xdr:col>
      <xdr:colOff>180975</xdr:colOff>
      <xdr:row>23</xdr:row>
      <xdr:rowOff>66675</xdr:rowOff>
    </xdr:from>
    <xdr:to>
      <xdr:col>2</xdr:col>
      <xdr:colOff>47625</xdr:colOff>
      <xdr:row>23</xdr:row>
      <xdr:rowOff>342900</xdr:rowOff>
    </xdr:to>
    <xdr:sp macro="" textlink="">
      <xdr:nvSpPr>
        <xdr:cNvPr id="8223" name="AutoShape 5">
          <a:hlinkClick xmlns:r="http://schemas.openxmlformats.org/officeDocument/2006/relationships" r:id="rId2"/>
          <a:extLst>
            <a:ext uri="{FF2B5EF4-FFF2-40B4-BE49-F238E27FC236}">
              <a16:creationId xmlns:a16="http://schemas.microsoft.com/office/drawing/2014/main" id="{00000000-0008-0000-0400-00001F200000}"/>
            </a:ext>
          </a:extLst>
        </xdr:cNvPr>
        <xdr:cNvSpPr>
          <a:spLocks noChangeArrowheads="1"/>
        </xdr:cNvSpPr>
      </xdr:nvSpPr>
      <xdr:spPr bwMode="auto">
        <a:xfrm>
          <a:off x="428625" y="9563100"/>
          <a:ext cx="171450" cy="276225"/>
        </a:xfrm>
        <a:prstGeom prst="curvedLeftArrow">
          <a:avLst>
            <a:gd name="adj1" fmla="val 66667"/>
            <a:gd name="adj2" fmla="val 66667"/>
            <a:gd name="adj3" fmla="val 50000"/>
          </a:avLst>
        </a:prstGeom>
        <a:solidFill>
          <a:srgbClr val="008080"/>
        </a:solidFill>
        <a:ln w="9525">
          <a:noFill/>
          <a:miter lim="800000"/>
          <a:headEnd/>
          <a:tailEnd/>
        </a:ln>
      </xdr:spPr>
    </xdr:sp>
    <xdr:clientData/>
  </xdr:twoCellAnchor>
  <xdr:twoCellAnchor>
    <xdr:from>
      <xdr:col>1</xdr:col>
      <xdr:colOff>180975</xdr:colOff>
      <xdr:row>34</xdr:row>
      <xdr:rowOff>66675</xdr:rowOff>
    </xdr:from>
    <xdr:to>
      <xdr:col>2</xdr:col>
      <xdr:colOff>47625</xdr:colOff>
      <xdr:row>34</xdr:row>
      <xdr:rowOff>342900</xdr:rowOff>
    </xdr:to>
    <xdr:sp macro="" textlink="">
      <xdr:nvSpPr>
        <xdr:cNvPr id="8224" name="AutoShape 6">
          <a:hlinkClick xmlns:r="http://schemas.openxmlformats.org/officeDocument/2006/relationships" r:id="rId3"/>
          <a:extLst>
            <a:ext uri="{FF2B5EF4-FFF2-40B4-BE49-F238E27FC236}">
              <a16:creationId xmlns:a16="http://schemas.microsoft.com/office/drawing/2014/main" id="{00000000-0008-0000-0400-000020200000}"/>
            </a:ext>
          </a:extLst>
        </xdr:cNvPr>
        <xdr:cNvSpPr>
          <a:spLocks noChangeArrowheads="1"/>
        </xdr:cNvSpPr>
      </xdr:nvSpPr>
      <xdr:spPr bwMode="auto">
        <a:xfrm>
          <a:off x="428625" y="12220575"/>
          <a:ext cx="171450" cy="276225"/>
        </a:xfrm>
        <a:prstGeom prst="curvedLeftArrow">
          <a:avLst>
            <a:gd name="adj1" fmla="val 66667"/>
            <a:gd name="adj2" fmla="val 66667"/>
            <a:gd name="adj3" fmla="val 50000"/>
          </a:avLst>
        </a:prstGeom>
        <a:solidFill>
          <a:srgbClr val="008080"/>
        </a:solidFill>
        <a:ln w="9525">
          <a:noFill/>
          <a:miter lim="800000"/>
          <a:headEnd/>
          <a:tailEnd/>
        </a:ln>
      </xdr:spPr>
    </xdr:sp>
    <xdr:clientData/>
  </xdr:twoCellAnchor>
  <xdr:twoCellAnchor>
    <xdr:from>
      <xdr:col>1</xdr:col>
      <xdr:colOff>180975</xdr:colOff>
      <xdr:row>36</xdr:row>
      <xdr:rowOff>66675</xdr:rowOff>
    </xdr:from>
    <xdr:to>
      <xdr:col>2</xdr:col>
      <xdr:colOff>47625</xdr:colOff>
      <xdr:row>36</xdr:row>
      <xdr:rowOff>342900</xdr:rowOff>
    </xdr:to>
    <xdr:sp macro="" textlink="">
      <xdr:nvSpPr>
        <xdr:cNvPr id="8225" name="AutoShape 7">
          <a:hlinkClick xmlns:r="http://schemas.openxmlformats.org/officeDocument/2006/relationships" r:id="rId4"/>
          <a:extLst>
            <a:ext uri="{FF2B5EF4-FFF2-40B4-BE49-F238E27FC236}">
              <a16:creationId xmlns:a16="http://schemas.microsoft.com/office/drawing/2014/main" id="{00000000-0008-0000-0400-000021200000}"/>
            </a:ext>
          </a:extLst>
        </xdr:cNvPr>
        <xdr:cNvSpPr>
          <a:spLocks noChangeArrowheads="1"/>
        </xdr:cNvSpPr>
      </xdr:nvSpPr>
      <xdr:spPr bwMode="auto">
        <a:xfrm>
          <a:off x="428625" y="15011400"/>
          <a:ext cx="171450" cy="276225"/>
        </a:xfrm>
        <a:prstGeom prst="curvedLeftArrow">
          <a:avLst>
            <a:gd name="adj1" fmla="val 66667"/>
            <a:gd name="adj2" fmla="val 66667"/>
            <a:gd name="adj3" fmla="val 50000"/>
          </a:avLst>
        </a:prstGeom>
        <a:solidFill>
          <a:srgbClr val="008080"/>
        </a:solidFill>
        <a:ln w="9525">
          <a:noFill/>
          <a:miter lim="800000"/>
          <a:headEnd/>
          <a:tailEnd/>
        </a:ln>
      </xdr:spPr>
    </xdr:sp>
    <xdr:clientData/>
  </xdr:twoCellAnchor>
  <xdr:twoCellAnchor>
    <xdr:from>
      <xdr:col>1</xdr:col>
      <xdr:colOff>180975</xdr:colOff>
      <xdr:row>37</xdr:row>
      <xdr:rowOff>66675</xdr:rowOff>
    </xdr:from>
    <xdr:to>
      <xdr:col>2</xdr:col>
      <xdr:colOff>47625</xdr:colOff>
      <xdr:row>37</xdr:row>
      <xdr:rowOff>342900</xdr:rowOff>
    </xdr:to>
    <xdr:sp macro="" textlink="">
      <xdr:nvSpPr>
        <xdr:cNvPr id="8226" name="AutoShape 8">
          <a:hlinkClick xmlns:r="http://schemas.openxmlformats.org/officeDocument/2006/relationships" r:id="rId5"/>
          <a:extLst>
            <a:ext uri="{FF2B5EF4-FFF2-40B4-BE49-F238E27FC236}">
              <a16:creationId xmlns:a16="http://schemas.microsoft.com/office/drawing/2014/main" id="{00000000-0008-0000-0400-000022200000}"/>
            </a:ext>
          </a:extLst>
        </xdr:cNvPr>
        <xdr:cNvSpPr>
          <a:spLocks noChangeArrowheads="1"/>
        </xdr:cNvSpPr>
      </xdr:nvSpPr>
      <xdr:spPr bwMode="auto">
        <a:xfrm>
          <a:off x="428625" y="15849600"/>
          <a:ext cx="171450" cy="276225"/>
        </a:xfrm>
        <a:prstGeom prst="curvedLeftArrow">
          <a:avLst>
            <a:gd name="adj1" fmla="val 66667"/>
            <a:gd name="adj2" fmla="val 66667"/>
            <a:gd name="adj3" fmla="val 50000"/>
          </a:avLst>
        </a:prstGeom>
        <a:solidFill>
          <a:srgbClr val="008080"/>
        </a:solidFill>
        <a:ln w="9525">
          <a:noFill/>
          <a:miter lim="800000"/>
          <a:headEnd/>
          <a:tailEnd/>
        </a:ln>
      </xdr:spPr>
    </xdr:sp>
    <xdr:clientData/>
  </xdr:twoCellAnchor>
  <xdr:twoCellAnchor>
    <xdr:from>
      <xdr:col>4</xdr:col>
      <xdr:colOff>2771775</xdr:colOff>
      <xdr:row>21</xdr:row>
      <xdr:rowOff>0</xdr:rowOff>
    </xdr:from>
    <xdr:to>
      <xdr:col>4</xdr:col>
      <xdr:colOff>3181350</xdr:colOff>
      <xdr:row>21</xdr:row>
      <xdr:rowOff>0</xdr:rowOff>
    </xdr:to>
    <xdr:sp macro="" textlink="">
      <xdr:nvSpPr>
        <xdr:cNvPr id="8227" name="Rectangle 9">
          <a:extLst>
            <a:ext uri="{FF2B5EF4-FFF2-40B4-BE49-F238E27FC236}">
              <a16:creationId xmlns:a16="http://schemas.microsoft.com/office/drawing/2014/main" id="{00000000-0008-0000-0400-000023200000}"/>
            </a:ext>
          </a:extLst>
        </xdr:cNvPr>
        <xdr:cNvSpPr>
          <a:spLocks noChangeArrowheads="1"/>
        </xdr:cNvSpPr>
      </xdr:nvSpPr>
      <xdr:spPr bwMode="auto">
        <a:xfrm>
          <a:off x="3648075" y="9010650"/>
          <a:ext cx="409575" cy="0"/>
        </a:xfrm>
        <a:prstGeom prst="rect">
          <a:avLst/>
        </a:prstGeom>
        <a:solidFill>
          <a:srgbClr val="FFF48F"/>
        </a:solidFill>
        <a:ln w="9525">
          <a:noFill/>
          <a:miter lim="800000"/>
          <a:headEnd/>
          <a:tailEnd/>
        </a:ln>
      </xdr:spPr>
    </xdr:sp>
    <xdr:clientData/>
  </xdr:twoCellAnchor>
  <xdr:twoCellAnchor>
    <xdr:from>
      <xdr:col>4</xdr:col>
      <xdr:colOff>2524125</xdr:colOff>
      <xdr:row>20</xdr:row>
      <xdr:rowOff>228600</xdr:rowOff>
    </xdr:from>
    <xdr:to>
      <xdr:col>4</xdr:col>
      <xdr:colOff>2686050</xdr:colOff>
      <xdr:row>20</xdr:row>
      <xdr:rowOff>533400</xdr:rowOff>
    </xdr:to>
    <xdr:sp macro="" textlink="">
      <xdr:nvSpPr>
        <xdr:cNvPr id="8228" name="AutoShape 10">
          <a:extLst>
            <a:ext uri="{FF2B5EF4-FFF2-40B4-BE49-F238E27FC236}">
              <a16:creationId xmlns:a16="http://schemas.microsoft.com/office/drawing/2014/main" id="{00000000-0008-0000-0400-000024200000}"/>
            </a:ext>
          </a:extLst>
        </xdr:cNvPr>
        <xdr:cNvSpPr>
          <a:spLocks noChangeArrowheads="1"/>
        </xdr:cNvSpPr>
      </xdr:nvSpPr>
      <xdr:spPr bwMode="auto">
        <a:xfrm>
          <a:off x="3400425" y="6953250"/>
          <a:ext cx="161925" cy="304800"/>
        </a:xfrm>
        <a:prstGeom prst="curvedLeftArrow">
          <a:avLst>
            <a:gd name="adj1" fmla="val 77587"/>
            <a:gd name="adj2" fmla="val 77587"/>
            <a:gd name="adj3" fmla="val 50000"/>
          </a:avLst>
        </a:prstGeom>
        <a:solidFill>
          <a:srgbClr val="008080"/>
        </a:solidFill>
        <a:ln w="9525">
          <a:noFill/>
          <a:miter lim="800000"/>
          <a:headEnd/>
          <a:tailEnd/>
        </a:ln>
      </xdr:spPr>
    </xdr:sp>
    <xdr:clientData/>
  </xdr:twoCellAnchor>
  <xdr:twoCellAnchor>
    <xdr:from>
      <xdr:col>1</xdr:col>
      <xdr:colOff>180975</xdr:colOff>
      <xdr:row>35</xdr:row>
      <xdr:rowOff>66675</xdr:rowOff>
    </xdr:from>
    <xdr:to>
      <xdr:col>2</xdr:col>
      <xdr:colOff>47625</xdr:colOff>
      <xdr:row>35</xdr:row>
      <xdr:rowOff>342900</xdr:rowOff>
    </xdr:to>
    <xdr:sp macro="" textlink="">
      <xdr:nvSpPr>
        <xdr:cNvPr id="8229" name="AutoShape 11">
          <a:hlinkClick xmlns:r="http://schemas.openxmlformats.org/officeDocument/2006/relationships" r:id="rId6"/>
          <a:extLst>
            <a:ext uri="{FF2B5EF4-FFF2-40B4-BE49-F238E27FC236}">
              <a16:creationId xmlns:a16="http://schemas.microsoft.com/office/drawing/2014/main" id="{00000000-0008-0000-0400-000025200000}"/>
            </a:ext>
          </a:extLst>
        </xdr:cNvPr>
        <xdr:cNvSpPr>
          <a:spLocks noChangeArrowheads="1"/>
        </xdr:cNvSpPr>
      </xdr:nvSpPr>
      <xdr:spPr bwMode="auto">
        <a:xfrm>
          <a:off x="428625" y="13173075"/>
          <a:ext cx="171450" cy="276225"/>
        </a:xfrm>
        <a:prstGeom prst="curvedLeftArrow">
          <a:avLst>
            <a:gd name="adj1" fmla="val 66667"/>
            <a:gd name="adj2" fmla="val 66667"/>
            <a:gd name="adj3" fmla="val 50000"/>
          </a:avLst>
        </a:prstGeom>
        <a:solidFill>
          <a:srgbClr val="008080"/>
        </a:solidFill>
        <a:ln w="9525">
          <a:noFill/>
          <a:miter lim="800000"/>
          <a:headEnd/>
          <a:tailEnd/>
        </a:ln>
      </xdr:spPr>
    </xdr:sp>
    <xdr:clientData/>
  </xdr:twoCellAnchor>
  <xdr:twoCellAnchor>
    <xdr:from>
      <xdr:col>1</xdr:col>
      <xdr:colOff>180975</xdr:colOff>
      <xdr:row>41</xdr:row>
      <xdr:rowOff>66675</xdr:rowOff>
    </xdr:from>
    <xdr:to>
      <xdr:col>2</xdr:col>
      <xdr:colOff>47625</xdr:colOff>
      <xdr:row>41</xdr:row>
      <xdr:rowOff>342900</xdr:rowOff>
    </xdr:to>
    <xdr:sp macro="" textlink="">
      <xdr:nvSpPr>
        <xdr:cNvPr id="8230" name="AutoShape 12">
          <a:hlinkClick xmlns:r="http://schemas.openxmlformats.org/officeDocument/2006/relationships" r:id="rId7"/>
          <a:extLst>
            <a:ext uri="{FF2B5EF4-FFF2-40B4-BE49-F238E27FC236}">
              <a16:creationId xmlns:a16="http://schemas.microsoft.com/office/drawing/2014/main" id="{00000000-0008-0000-0400-000026200000}"/>
            </a:ext>
          </a:extLst>
        </xdr:cNvPr>
        <xdr:cNvSpPr>
          <a:spLocks noChangeArrowheads="1"/>
        </xdr:cNvSpPr>
      </xdr:nvSpPr>
      <xdr:spPr bwMode="auto">
        <a:xfrm>
          <a:off x="428625" y="17526000"/>
          <a:ext cx="171450" cy="276225"/>
        </a:xfrm>
        <a:prstGeom prst="curvedLeftArrow">
          <a:avLst>
            <a:gd name="adj1" fmla="val 66667"/>
            <a:gd name="adj2" fmla="val 66667"/>
            <a:gd name="adj3" fmla="val 50000"/>
          </a:avLst>
        </a:prstGeom>
        <a:solidFill>
          <a:srgbClr val="008080"/>
        </a:solidFill>
        <a:ln w="9525">
          <a:noFill/>
          <a:miter lim="800000"/>
          <a:headEnd/>
          <a:tailEnd/>
        </a:ln>
      </xdr:spPr>
    </xdr:sp>
    <xdr:clientData/>
  </xdr:twoCellAnchor>
  <xdr:twoCellAnchor>
    <xdr:from>
      <xdr:col>1</xdr:col>
      <xdr:colOff>114300</xdr:colOff>
      <xdr:row>47</xdr:row>
      <xdr:rowOff>0</xdr:rowOff>
    </xdr:from>
    <xdr:to>
      <xdr:col>1</xdr:col>
      <xdr:colOff>266700</xdr:colOff>
      <xdr:row>47</xdr:row>
      <xdr:rowOff>0</xdr:rowOff>
    </xdr:to>
    <xdr:sp macro="" textlink="">
      <xdr:nvSpPr>
        <xdr:cNvPr id="8231" name="AutoShape 13">
          <a:hlinkClick xmlns:r="http://schemas.openxmlformats.org/officeDocument/2006/relationships" r:id="rId8"/>
          <a:extLst>
            <a:ext uri="{FF2B5EF4-FFF2-40B4-BE49-F238E27FC236}">
              <a16:creationId xmlns:a16="http://schemas.microsoft.com/office/drawing/2014/main" id="{00000000-0008-0000-0400-000027200000}"/>
            </a:ext>
          </a:extLst>
        </xdr:cNvPr>
        <xdr:cNvSpPr>
          <a:spLocks noChangeArrowheads="1"/>
        </xdr:cNvSpPr>
      </xdr:nvSpPr>
      <xdr:spPr bwMode="auto">
        <a:xfrm>
          <a:off x="361950" y="22821900"/>
          <a:ext cx="152400" cy="276225"/>
        </a:xfrm>
        <a:prstGeom prst="curvedLeftArrow">
          <a:avLst>
            <a:gd name="adj1" fmla="val 75001"/>
            <a:gd name="adj2" fmla="val 75001"/>
            <a:gd name="adj3" fmla="val 50000"/>
          </a:avLst>
        </a:prstGeom>
        <a:solidFill>
          <a:srgbClr val="008080"/>
        </a:solidFill>
        <a:ln w="9525">
          <a:noFill/>
          <a:miter lim="800000"/>
          <a:headEnd/>
          <a:tailEnd/>
        </a:ln>
      </xdr:spPr>
    </xdr:sp>
    <xdr:clientData/>
  </xdr:twoCellAnchor>
  <xdr:twoCellAnchor>
    <xdr:from>
      <xdr:col>1</xdr:col>
      <xdr:colOff>161925</xdr:colOff>
      <xdr:row>42</xdr:row>
      <xdr:rowOff>66675</xdr:rowOff>
    </xdr:from>
    <xdr:to>
      <xdr:col>2</xdr:col>
      <xdr:colOff>28575</xdr:colOff>
      <xdr:row>42</xdr:row>
      <xdr:rowOff>342900</xdr:rowOff>
    </xdr:to>
    <xdr:sp macro="" textlink="">
      <xdr:nvSpPr>
        <xdr:cNvPr id="8232" name="AutoShape 14">
          <a:hlinkClick xmlns:r="http://schemas.openxmlformats.org/officeDocument/2006/relationships" r:id="rId9"/>
          <a:extLst>
            <a:ext uri="{FF2B5EF4-FFF2-40B4-BE49-F238E27FC236}">
              <a16:creationId xmlns:a16="http://schemas.microsoft.com/office/drawing/2014/main" id="{00000000-0008-0000-0400-000028200000}"/>
            </a:ext>
          </a:extLst>
        </xdr:cNvPr>
        <xdr:cNvSpPr>
          <a:spLocks noChangeArrowheads="1"/>
        </xdr:cNvSpPr>
      </xdr:nvSpPr>
      <xdr:spPr bwMode="auto">
        <a:xfrm>
          <a:off x="409575" y="18049875"/>
          <a:ext cx="171450" cy="276225"/>
        </a:xfrm>
        <a:prstGeom prst="curvedLeftArrow">
          <a:avLst>
            <a:gd name="adj1" fmla="val 66667"/>
            <a:gd name="adj2" fmla="val 66667"/>
            <a:gd name="adj3" fmla="val 50000"/>
          </a:avLst>
        </a:prstGeom>
        <a:solidFill>
          <a:srgbClr val="008080"/>
        </a:solidFill>
        <a:ln w="9525">
          <a:noFill/>
          <a:miter lim="800000"/>
          <a:headEnd/>
          <a:tailEnd/>
        </a:ln>
      </xdr:spPr>
    </xdr:sp>
    <xdr:clientData/>
  </xdr:twoCellAnchor>
  <xdr:twoCellAnchor>
    <xdr:from>
      <xdr:col>1</xdr:col>
      <xdr:colOff>161925</xdr:colOff>
      <xdr:row>43</xdr:row>
      <xdr:rowOff>66675</xdr:rowOff>
    </xdr:from>
    <xdr:to>
      <xdr:col>2</xdr:col>
      <xdr:colOff>28575</xdr:colOff>
      <xdr:row>43</xdr:row>
      <xdr:rowOff>342900</xdr:rowOff>
    </xdr:to>
    <xdr:sp macro="" textlink="">
      <xdr:nvSpPr>
        <xdr:cNvPr id="8233" name="AutoShape 15">
          <a:hlinkClick xmlns:r="http://schemas.openxmlformats.org/officeDocument/2006/relationships" r:id="rId10"/>
          <a:extLst>
            <a:ext uri="{FF2B5EF4-FFF2-40B4-BE49-F238E27FC236}">
              <a16:creationId xmlns:a16="http://schemas.microsoft.com/office/drawing/2014/main" id="{00000000-0008-0000-0400-000029200000}"/>
            </a:ext>
          </a:extLst>
        </xdr:cNvPr>
        <xdr:cNvSpPr>
          <a:spLocks noChangeArrowheads="1"/>
        </xdr:cNvSpPr>
      </xdr:nvSpPr>
      <xdr:spPr bwMode="auto">
        <a:xfrm>
          <a:off x="409575" y="19221450"/>
          <a:ext cx="171450" cy="276225"/>
        </a:xfrm>
        <a:prstGeom prst="curvedLeftArrow">
          <a:avLst>
            <a:gd name="adj1" fmla="val 66667"/>
            <a:gd name="adj2" fmla="val 66667"/>
            <a:gd name="adj3" fmla="val 50000"/>
          </a:avLst>
        </a:prstGeom>
        <a:solidFill>
          <a:srgbClr val="008080"/>
        </a:solidFill>
        <a:ln w="9525">
          <a:noFill/>
          <a:miter lim="800000"/>
          <a:headEnd/>
          <a:tailEnd/>
        </a:ln>
      </xdr:spPr>
    </xdr:sp>
    <xdr:clientData/>
  </xdr:twoCellAnchor>
  <xdr:twoCellAnchor>
    <xdr:from>
      <xdr:col>1</xdr:col>
      <xdr:colOff>161925</xdr:colOff>
      <xdr:row>44</xdr:row>
      <xdr:rowOff>66675</xdr:rowOff>
    </xdr:from>
    <xdr:to>
      <xdr:col>2</xdr:col>
      <xdr:colOff>28575</xdr:colOff>
      <xdr:row>44</xdr:row>
      <xdr:rowOff>342900</xdr:rowOff>
    </xdr:to>
    <xdr:sp macro="" textlink="">
      <xdr:nvSpPr>
        <xdr:cNvPr id="8234" name="AutoShape 16">
          <a:hlinkClick xmlns:r="http://schemas.openxmlformats.org/officeDocument/2006/relationships" r:id="rId11"/>
          <a:extLst>
            <a:ext uri="{FF2B5EF4-FFF2-40B4-BE49-F238E27FC236}">
              <a16:creationId xmlns:a16="http://schemas.microsoft.com/office/drawing/2014/main" id="{00000000-0008-0000-0400-00002A200000}"/>
            </a:ext>
          </a:extLst>
        </xdr:cNvPr>
        <xdr:cNvSpPr>
          <a:spLocks noChangeArrowheads="1"/>
        </xdr:cNvSpPr>
      </xdr:nvSpPr>
      <xdr:spPr bwMode="auto">
        <a:xfrm>
          <a:off x="409575" y="20059650"/>
          <a:ext cx="171450" cy="276225"/>
        </a:xfrm>
        <a:prstGeom prst="curvedLeftArrow">
          <a:avLst>
            <a:gd name="adj1" fmla="val 66667"/>
            <a:gd name="adj2" fmla="val 66667"/>
            <a:gd name="adj3" fmla="val 50000"/>
          </a:avLst>
        </a:prstGeom>
        <a:solidFill>
          <a:srgbClr val="008080"/>
        </a:solidFill>
        <a:ln w="9525">
          <a:noFill/>
          <a:miter lim="800000"/>
          <a:headEnd/>
          <a:tailEnd/>
        </a:ln>
      </xdr:spPr>
    </xdr:sp>
    <xdr:clientData/>
  </xdr:twoCellAnchor>
  <xdr:twoCellAnchor>
    <xdr:from>
      <xdr:col>1</xdr:col>
      <xdr:colOff>161925</xdr:colOff>
      <xdr:row>45</xdr:row>
      <xdr:rowOff>66675</xdr:rowOff>
    </xdr:from>
    <xdr:to>
      <xdr:col>2</xdr:col>
      <xdr:colOff>28575</xdr:colOff>
      <xdr:row>45</xdr:row>
      <xdr:rowOff>342900</xdr:rowOff>
    </xdr:to>
    <xdr:sp macro="" textlink="">
      <xdr:nvSpPr>
        <xdr:cNvPr id="8235" name="AutoShape 17">
          <a:hlinkClick xmlns:r="http://schemas.openxmlformats.org/officeDocument/2006/relationships" r:id="rId12"/>
          <a:extLst>
            <a:ext uri="{FF2B5EF4-FFF2-40B4-BE49-F238E27FC236}">
              <a16:creationId xmlns:a16="http://schemas.microsoft.com/office/drawing/2014/main" id="{00000000-0008-0000-0400-00002B200000}"/>
            </a:ext>
          </a:extLst>
        </xdr:cNvPr>
        <xdr:cNvSpPr>
          <a:spLocks noChangeArrowheads="1"/>
        </xdr:cNvSpPr>
      </xdr:nvSpPr>
      <xdr:spPr bwMode="auto">
        <a:xfrm>
          <a:off x="409575" y="21212175"/>
          <a:ext cx="171450" cy="276225"/>
        </a:xfrm>
        <a:prstGeom prst="curvedLeftArrow">
          <a:avLst>
            <a:gd name="adj1" fmla="val 66667"/>
            <a:gd name="adj2" fmla="val 66667"/>
            <a:gd name="adj3" fmla="val 50000"/>
          </a:avLst>
        </a:prstGeom>
        <a:solidFill>
          <a:srgbClr val="008080"/>
        </a:solidFill>
        <a:ln w="9525">
          <a:noFill/>
          <a:miter lim="800000"/>
          <a:headEnd/>
          <a:tailEnd/>
        </a:ln>
      </xdr:spPr>
    </xdr:sp>
    <xdr:clientData/>
  </xdr:twoCellAnchor>
  <xdr:twoCellAnchor>
    <xdr:from>
      <xdr:col>1</xdr:col>
      <xdr:colOff>95250</xdr:colOff>
      <xdr:row>47</xdr:row>
      <xdr:rowOff>0</xdr:rowOff>
    </xdr:from>
    <xdr:to>
      <xdr:col>1</xdr:col>
      <xdr:colOff>266700</xdr:colOff>
      <xdr:row>47</xdr:row>
      <xdr:rowOff>0</xdr:rowOff>
    </xdr:to>
    <xdr:sp macro="" textlink="">
      <xdr:nvSpPr>
        <xdr:cNvPr id="8236" name="AutoShape 22">
          <a:hlinkClick xmlns:r="http://schemas.openxmlformats.org/officeDocument/2006/relationships" r:id="rId13"/>
          <a:extLst>
            <a:ext uri="{FF2B5EF4-FFF2-40B4-BE49-F238E27FC236}">
              <a16:creationId xmlns:a16="http://schemas.microsoft.com/office/drawing/2014/main" id="{00000000-0008-0000-0400-00002C200000}"/>
            </a:ext>
          </a:extLst>
        </xdr:cNvPr>
        <xdr:cNvSpPr>
          <a:spLocks noChangeArrowheads="1"/>
        </xdr:cNvSpPr>
      </xdr:nvSpPr>
      <xdr:spPr bwMode="auto">
        <a:xfrm>
          <a:off x="342900" y="25069800"/>
          <a:ext cx="171450" cy="276225"/>
        </a:xfrm>
        <a:prstGeom prst="curvedLeftArrow">
          <a:avLst>
            <a:gd name="adj1" fmla="val 66667"/>
            <a:gd name="adj2" fmla="val 66667"/>
            <a:gd name="adj3" fmla="val 50000"/>
          </a:avLst>
        </a:prstGeom>
        <a:solidFill>
          <a:srgbClr val="008080"/>
        </a:solidFill>
        <a:ln w="9525">
          <a:noFill/>
          <a:miter lim="800000"/>
          <a:headEnd/>
          <a:tailEnd/>
        </a:ln>
      </xdr:spPr>
    </xdr:sp>
    <xdr:clientData/>
  </xdr:twoCellAnchor>
  <xdr:twoCellAnchor>
    <xdr:from>
      <xdr:col>1</xdr:col>
      <xdr:colOff>85725</xdr:colOff>
      <xdr:row>47</xdr:row>
      <xdr:rowOff>0</xdr:rowOff>
    </xdr:from>
    <xdr:to>
      <xdr:col>1</xdr:col>
      <xdr:colOff>257175</xdr:colOff>
      <xdr:row>47</xdr:row>
      <xdr:rowOff>0</xdr:rowOff>
    </xdr:to>
    <xdr:sp macro="" textlink="">
      <xdr:nvSpPr>
        <xdr:cNvPr id="8237" name="AutoShape 23">
          <a:hlinkClick xmlns:r="http://schemas.openxmlformats.org/officeDocument/2006/relationships" r:id="rId14"/>
          <a:extLst>
            <a:ext uri="{FF2B5EF4-FFF2-40B4-BE49-F238E27FC236}">
              <a16:creationId xmlns:a16="http://schemas.microsoft.com/office/drawing/2014/main" id="{00000000-0008-0000-0400-00002D200000}"/>
            </a:ext>
          </a:extLst>
        </xdr:cNvPr>
        <xdr:cNvSpPr>
          <a:spLocks noChangeArrowheads="1"/>
        </xdr:cNvSpPr>
      </xdr:nvSpPr>
      <xdr:spPr bwMode="auto">
        <a:xfrm>
          <a:off x="333375" y="23764875"/>
          <a:ext cx="171450" cy="276225"/>
        </a:xfrm>
        <a:prstGeom prst="curvedLeftArrow">
          <a:avLst>
            <a:gd name="adj1" fmla="val 66667"/>
            <a:gd name="adj2" fmla="val 66667"/>
            <a:gd name="adj3" fmla="val 50000"/>
          </a:avLst>
        </a:prstGeom>
        <a:solidFill>
          <a:srgbClr val="008080"/>
        </a:solidFill>
        <a:ln w="9525">
          <a:noFill/>
          <a:miter lim="800000"/>
          <a:headEnd/>
          <a:tailEnd/>
        </a:ln>
      </xdr:spPr>
    </xdr:sp>
    <xdr:clientData/>
  </xdr:twoCellAnchor>
  <xdr:twoCellAnchor>
    <xdr:from>
      <xdr:col>4</xdr:col>
      <xdr:colOff>3143251</xdr:colOff>
      <xdr:row>11</xdr:row>
      <xdr:rowOff>38102</xdr:rowOff>
    </xdr:from>
    <xdr:to>
      <xdr:col>4</xdr:col>
      <xdr:colOff>3571875</xdr:colOff>
      <xdr:row>11</xdr:row>
      <xdr:rowOff>161925</xdr:rowOff>
    </xdr:to>
    <xdr:sp macro="" textlink="">
      <xdr:nvSpPr>
        <xdr:cNvPr id="8238" name="Rectangle 26">
          <a:extLst>
            <a:ext uri="{FF2B5EF4-FFF2-40B4-BE49-F238E27FC236}">
              <a16:creationId xmlns:a16="http://schemas.microsoft.com/office/drawing/2014/main" id="{00000000-0008-0000-0400-00002E200000}"/>
            </a:ext>
          </a:extLst>
        </xdr:cNvPr>
        <xdr:cNvSpPr>
          <a:spLocks noChangeArrowheads="1"/>
        </xdr:cNvSpPr>
      </xdr:nvSpPr>
      <xdr:spPr bwMode="auto">
        <a:xfrm>
          <a:off x="4019551" y="3924302"/>
          <a:ext cx="428624" cy="123823"/>
        </a:xfrm>
        <a:prstGeom prst="rect">
          <a:avLst/>
        </a:prstGeom>
        <a:solidFill>
          <a:srgbClr val="FFF48F"/>
        </a:solidFill>
        <a:ln w="9525">
          <a:noFill/>
          <a:miter lim="800000"/>
          <a:headEnd/>
          <a:tailEnd/>
        </a:ln>
      </xdr:spPr>
    </xdr:sp>
    <xdr:clientData/>
  </xdr:twoCellAnchor>
  <xdr:twoCellAnchor>
    <xdr:from>
      <xdr:col>1</xdr:col>
      <xdr:colOff>180975</xdr:colOff>
      <xdr:row>36</xdr:row>
      <xdr:rowOff>0</xdr:rowOff>
    </xdr:from>
    <xdr:to>
      <xdr:col>2</xdr:col>
      <xdr:colOff>47625</xdr:colOff>
      <xdr:row>36</xdr:row>
      <xdr:rowOff>0</xdr:rowOff>
    </xdr:to>
    <xdr:sp macro="" textlink="">
      <xdr:nvSpPr>
        <xdr:cNvPr id="8239" name="AutoShape 28">
          <a:hlinkClick xmlns:r="http://schemas.openxmlformats.org/officeDocument/2006/relationships" r:id="rId15"/>
          <a:extLst>
            <a:ext uri="{FF2B5EF4-FFF2-40B4-BE49-F238E27FC236}">
              <a16:creationId xmlns:a16="http://schemas.microsoft.com/office/drawing/2014/main" id="{00000000-0008-0000-0400-00002F200000}"/>
            </a:ext>
          </a:extLst>
        </xdr:cNvPr>
        <xdr:cNvSpPr>
          <a:spLocks noChangeArrowheads="1"/>
        </xdr:cNvSpPr>
      </xdr:nvSpPr>
      <xdr:spPr bwMode="auto">
        <a:xfrm>
          <a:off x="428625" y="14144625"/>
          <a:ext cx="171450" cy="276225"/>
        </a:xfrm>
        <a:prstGeom prst="curvedLeftArrow">
          <a:avLst>
            <a:gd name="adj1" fmla="val 66667"/>
            <a:gd name="adj2" fmla="val 66667"/>
            <a:gd name="adj3" fmla="val 50000"/>
          </a:avLst>
        </a:prstGeom>
        <a:solidFill>
          <a:srgbClr val="008080"/>
        </a:solidFill>
        <a:ln w="9525">
          <a:no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361950</xdr:colOff>
      <xdr:row>37</xdr:row>
      <xdr:rowOff>9524</xdr:rowOff>
    </xdr:from>
    <xdr:to>
      <xdr:col>9</xdr:col>
      <xdr:colOff>276225</xdr:colOff>
      <xdr:row>39</xdr:row>
      <xdr:rowOff>133349</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733550" y="8886824"/>
          <a:ext cx="2476500"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spcBef>
              <a:spcPts val="0"/>
            </a:spcBef>
            <a:spcAft>
              <a:spcPts val="300"/>
            </a:spcAft>
            <a:tabLst>
              <a:tab pos="2971800" algn="ctr"/>
              <a:tab pos="5943600" algn="r"/>
            </a:tabLst>
          </a:pPr>
          <a:r>
            <a:rPr lang="en-US" sz="100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DAS.CT.GOV</a:t>
          </a:r>
          <a:endParaRPr lang="en-US" sz="1000">
            <a:effectLst/>
            <a:latin typeface="Calibri" panose="020F0502020204030204" pitchFamily="34" charset="0"/>
            <a:ea typeface="Times New Roman" panose="02020603050405020304" pitchFamily="18" charset="0"/>
            <a:cs typeface="Times New Roman" panose="02020603050405020304" pitchFamily="18" charset="0"/>
          </a:endParaRPr>
        </a:p>
        <a:p>
          <a:pPr marL="0" marR="0" algn="ctr">
            <a:spcBef>
              <a:spcPts val="0"/>
            </a:spcBef>
            <a:spcAft>
              <a:spcPts val="300"/>
            </a:spcAft>
            <a:tabLst>
              <a:tab pos="2971800" algn="ctr"/>
              <a:tab pos="5943600" algn="r"/>
            </a:tabLst>
          </a:pPr>
          <a:r>
            <a:rPr lang="en-US" sz="800" i="1">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Affirmative Action/Equal Opportunity Employer</a:t>
          </a:r>
          <a:endParaRPr lang="en-US" sz="800">
            <a:effectLst/>
            <a:latin typeface="Calibri" panose="020F0502020204030204" pitchFamily="34" charset="0"/>
            <a:ea typeface="Times New Roman" panose="02020603050405020304" pitchFamily="18" charset="0"/>
            <a:cs typeface="Times New Roman" panose="02020603050405020304" pitchFamily="18" charset="0"/>
          </a:endParaRPr>
        </a:p>
        <a:p>
          <a:endParaRPr lang="en-US" sz="1100"/>
        </a:p>
      </xdr:txBody>
    </xdr:sp>
    <xdr:clientData/>
  </xdr:twoCellAnchor>
  <xdr:twoCellAnchor editAs="oneCell">
    <xdr:from>
      <xdr:col>0</xdr:col>
      <xdr:colOff>25503</xdr:colOff>
      <xdr:row>0</xdr:row>
      <xdr:rowOff>0</xdr:rowOff>
    </xdr:from>
    <xdr:to>
      <xdr:col>12</xdr:col>
      <xdr:colOff>400049</xdr:colOff>
      <xdr:row>5</xdr:row>
      <xdr:rowOff>133350</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25503" y="0"/>
          <a:ext cx="6194321" cy="1323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123825</xdr:colOff>
      <xdr:row>39</xdr:row>
      <xdr:rowOff>76200</xdr:rowOff>
    </xdr:from>
    <xdr:to>
      <xdr:col>7</xdr:col>
      <xdr:colOff>447675</xdr:colOff>
      <xdr:row>41</xdr:row>
      <xdr:rowOff>161925</xdr:rowOff>
    </xdr:to>
    <xdr:sp macro="" textlink="">
      <xdr:nvSpPr>
        <xdr:cNvPr id="15" name="TextBox 14">
          <a:extLst>
            <a:ext uri="{FF2B5EF4-FFF2-40B4-BE49-F238E27FC236}">
              <a16:creationId xmlns:a16="http://schemas.microsoft.com/office/drawing/2014/main" id="{00000000-0008-0000-0600-00000F000000}"/>
            </a:ext>
          </a:extLst>
        </xdr:cNvPr>
        <xdr:cNvSpPr txBox="1"/>
      </xdr:nvSpPr>
      <xdr:spPr>
        <a:xfrm>
          <a:off x="1695450" y="8362950"/>
          <a:ext cx="2476500"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spcBef>
              <a:spcPts val="0"/>
            </a:spcBef>
            <a:spcAft>
              <a:spcPts val="300"/>
            </a:spcAft>
            <a:tabLst>
              <a:tab pos="2971800" algn="ctr"/>
              <a:tab pos="5943600" algn="r"/>
            </a:tabLst>
          </a:pPr>
          <a:r>
            <a:rPr lang="en-US" sz="100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DAS.CT.GOV</a:t>
          </a:r>
          <a:endParaRPr lang="en-US" sz="1000">
            <a:effectLst/>
            <a:latin typeface="Calibri" panose="020F0502020204030204" pitchFamily="34" charset="0"/>
            <a:ea typeface="Times New Roman" panose="02020603050405020304" pitchFamily="18" charset="0"/>
            <a:cs typeface="Times New Roman" panose="02020603050405020304" pitchFamily="18" charset="0"/>
          </a:endParaRPr>
        </a:p>
        <a:p>
          <a:pPr marL="0" marR="0" algn="ctr">
            <a:spcBef>
              <a:spcPts val="0"/>
            </a:spcBef>
            <a:spcAft>
              <a:spcPts val="300"/>
            </a:spcAft>
            <a:tabLst>
              <a:tab pos="2971800" algn="ctr"/>
              <a:tab pos="5943600" algn="r"/>
            </a:tabLst>
          </a:pPr>
          <a:r>
            <a:rPr lang="en-US" sz="800" i="1">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Affirmative Action/Equal Opportunity Employer</a:t>
          </a:r>
          <a:endParaRPr lang="en-US" sz="800">
            <a:effectLst/>
            <a:latin typeface="Calibri" panose="020F0502020204030204" pitchFamily="34" charset="0"/>
            <a:ea typeface="Times New Roman" panose="02020603050405020304" pitchFamily="18" charset="0"/>
            <a:cs typeface="Times New Roman" panose="02020603050405020304" pitchFamily="18" charset="0"/>
          </a:endParaRPr>
        </a:p>
        <a:p>
          <a:endParaRPr lang="en-US" sz="1100"/>
        </a:p>
      </xdr:txBody>
    </xdr:sp>
    <xdr:clientData/>
  </xdr:twoCellAnchor>
  <xdr:twoCellAnchor>
    <xdr:from>
      <xdr:col>4</xdr:col>
      <xdr:colOff>133350</xdr:colOff>
      <xdr:row>83</xdr:row>
      <xdr:rowOff>142875</xdr:rowOff>
    </xdr:from>
    <xdr:to>
      <xdr:col>7</xdr:col>
      <xdr:colOff>457200</xdr:colOff>
      <xdr:row>86</xdr:row>
      <xdr:rowOff>123825</xdr:rowOff>
    </xdr:to>
    <xdr:sp macro="" textlink="">
      <xdr:nvSpPr>
        <xdr:cNvPr id="17" name="TextBox 16">
          <a:extLst>
            <a:ext uri="{FF2B5EF4-FFF2-40B4-BE49-F238E27FC236}">
              <a16:creationId xmlns:a16="http://schemas.microsoft.com/office/drawing/2014/main" id="{00000000-0008-0000-0600-000011000000}"/>
            </a:ext>
          </a:extLst>
        </xdr:cNvPr>
        <xdr:cNvSpPr txBox="1"/>
      </xdr:nvSpPr>
      <xdr:spPr>
        <a:xfrm>
          <a:off x="1704975" y="17306925"/>
          <a:ext cx="2476500"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spcBef>
              <a:spcPts val="0"/>
            </a:spcBef>
            <a:spcAft>
              <a:spcPts val="300"/>
            </a:spcAft>
            <a:tabLst>
              <a:tab pos="2971800" algn="ctr"/>
              <a:tab pos="5943600" algn="r"/>
            </a:tabLst>
          </a:pPr>
          <a:r>
            <a:rPr lang="en-US" sz="100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DAS.CT.GOV</a:t>
          </a:r>
          <a:endParaRPr lang="en-US" sz="1000">
            <a:effectLst/>
            <a:latin typeface="Calibri" panose="020F0502020204030204" pitchFamily="34" charset="0"/>
            <a:ea typeface="Times New Roman" panose="02020603050405020304" pitchFamily="18" charset="0"/>
            <a:cs typeface="Times New Roman" panose="02020603050405020304" pitchFamily="18" charset="0"/>
          </a:endParaRPr>
        </a:p>
        <a:p>
          <a:pPr marL="0" marR="0" algn="ctr">
            <a:spcBef>
              <a:spcPts val="0"/>
            </a:spcBef>
            <a:spcAft>
              <a:spcPts val="300"/>
            </a:spcAft>
            <a:tabLst>
              <a:tab pos="2971800" algn="ctr"/>
              <a:tab pos="5943600" algn="r"/>
            </a:tabLst>
          </a:pPr>
          <a:r>
            <a:rPr lang="en-US" sz="800" i="1">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Affirmative Action/Equal Opportunity Employer</a:t>
          </a:r>
          <a:endParaRPr lang="en-US" sz="800">
            <a:effectLst/>
            <a:latin typeface="Calibri" panose="020F0502020204030204" pitchFamily="34" charset="0"/>
            <a:ea typeface="Times New Roman" panose="02020603050405020304" pitchFamily="18" charset="0"/>
            <a:cs typeface="Times New Roman" panose="02020603050405020304" pitchFamily="18" charset="0"/>
          </a:endParaRPr>
        </a:p>
        <a:p>
          <a:endParaRPr lang="en-US" sz="1100"/>
        </a:p>
      </xdr:txBody>
    </xdr:sp>
    <xdr:clientData/>
  </xdr:twoCellAnchor>
  <xdr:twoCellAnchor editAs="oneCell">
    <xdr:from>
      <xdr:col>0</xdr:col>
      <xdr:colOff>38100</xdr:colOff>
      <xdr:row>0</xdr:row>
      <xdr:rowOff>0</xdr:rowOff>
    </xdr:from>
    <xdr:to>
      <xdr:col>7</xdr:col>
      <xdr:colOff>2494184</xdr:colOff>
      <xdr:row>1</xdr:row>
      <xdr:rowOff>997051</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38100" y="0"/>
          <a:ext cx="6180359" cy="1320901"/>
        </a:xfrm>
        <a:prstGeom prst="rect">
          <a:avLst/>
        </a:prstGeom>
      </xdr:spPr>
    </xdr:pic>
    <xdr:clientData/>
  </xdr:twoCellAnchor>
  <xdr:twoCellAnchor editAs="oneCell">
    <xdr:from>
      <xdr:col>0</xdr:col>
      <xdr:colOff>35030</xdr:colOff>
      <xdr:row>42</xdr:row>
      <xdr:rowOff>19049</xdr:rowOff>
    </xdr:from>
    <xdr:to>
      <xdr:col>7</xdr:col>
      <xdr:colOff>2505074</xdr:colOff>
      <xdr:row>45</xdr:row>
      <xdr:rowOff>9524</xdr:rowOff>
    </xdr:to>
    <xdr:pic>
      <xdr:nvPicPr>
        <xdr:cNvPr id="11" name="Picture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2"/>
        <a:stretch>
          <a:fillRect/>
        </a:stretch>
      </xdr:blipFill>
      <xdr:spPr>
        <a:xfrm>
          <a:off x="35030" y="8934449"/>
          <a:ext cx="6194319" cy="13239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4</xdr:col>
      <xdr:colOff>514350</xdr:colOff>
      <xdr:row>37</xdr:row>
      <xdr:rowOff>133350</xdr:rowOff>
    </xdr:from>
    <xdr:to>
      <xdr:col>7</xdr:col>
      <xdr:colOff>276225</xdr:colOff>
      <xdr:row>39</xdr:row>
      <xdr:rowOff>161925</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1724025" y="8477250"/>
          <a:ext cx="2476500"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spcBef>
              <a:spcPts val="0"/>
            </a:spcBef>
            <a:spcAft>
              <a:spcPts val="300"/>
            </a:spcAft>
            <a:tabLst>
              <a:tab pos="2971800" algn="ctr"/>
              <a:tab pos="5943600" algn="r"/>
            </a:tabLst>
          </a:pPr>
          <a:r>
            <a:rPr lang="en-US" sz="100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DAS.CT.GOV</a:t>
          </a:r>
          <a:endParaRPr lang="en-US" sz="1000">
            <a:effectLst/>
            <a:latin typeface="Calibri" panose="020F0502020204030204" pitchFamily="34" charset="0"/>
            <a:ea typeface="Times New Roman" panose="02020603050405020304" pitchFamily="18" charset="0"/>
            <a:cs typeface="Times New Roman" panose="02020603050405020304" pitchFamily="18" charset="0"/>
          </a:endParaRPr>
        </a:p>
        <a:p>
          <a:pPr marL="0" marR="0" algn="ctr">
            <a:spcBef>
              <a:spcPts val="0"/>
            </a:spcBef>
            <a:spcAft>
              <a:spcPts val="300"/>
            </a:spcAft>
            <a:tabLst>
              <a:tab pos="2971800" algn="ctr"/>
              <a:tab pos="5943600" algn="r"/>
            </a:tabLst>
          </a:pPr>
          <a:r>
            <a:rPr lang="en-US" sz="800" i="1">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Affirmative Action/Equal Opportunity Employer</a:t>
          </a:r>
          <a:endParaRPr lang="en-US" sz="800">
            <a:effectLst/>
            <a:latin typeface="Calibri" panose="020F0502020204030204" pitchFamily="34" charset="0"/>
            <a:ea typeface="Times New Roman" panose="02020603050405020304" pitchFamily="18" charset="0"/>
            <a:cs typeface="Times New Roman" panose="02020603050405020304" pitchFamily="18" charset="0"/>
          </a:endParaRPr>
        </a:p>
        <a:p>
          <a:endParaRPr lang="en-US" sz="1100"/>
        </a:p>
      </xdr:txBody>
    </xdr:sp>
    <xdr:clientData/>
  </xdr:twoCellAnchor>
  <xdr:twoCellAnchor editAs="oneCell">
    <xdr:from>
      <xdr:col>0</xdr:col>
      <xdr:colOff>19050</xdr:colOff>
      <xdr:row>0</xdr:row>
      <xdr:rowOff>28575</xdr:rowOff>
    </xdr:from>
    <xdr:to>
      <xdr:col>8</xdr:col>
      <xdr:colOff>790574</xdr:colOff>
      <xdr:row>1</xdr:row>
      <xdr:rowOff>1153904</xdr:rowOff>
    </xdr:to>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1"/>
        <a:stretch>
          <a:fillRect/>
        </a:stretch>
      </xdr:blipFill>
      <xdr:spPr>
        <a:xfrm>
          <a:off x="19050" y="28575"/>
          <a:ext cx="6200774" cy="13253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819150</xdr:colOff>
      <xdr:row>33</xdr:row>
      <xdr:rowOff>9525</xdr:rowOff>
    </xdr:from>
    <xdr:to>
      <xdr:col>2</xdr:col>
      <xdr:colOff>2295525</xdr:colOff>
      <xdr:row>35</xdr:row>
      <xdr:rowOff>114300</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1724025" y="7886700"/>
          <a:ext cx="2476500"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spcBef>
              <a:spcPts val="0"/>
            </a:spcBef>
            <a:spcAft>
              <a:spcPts val="300"/>
            </a:spcAft>
            <a:tabLst>
              <a:tab pos="2971800" algn="ctr"/>
              <a:tab pos="5943600" algn="r"/>
            </a:tabLst>
          </a:pPr>
          <a:r>
            <a:rPr lang="en-US" sz="100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DAS.CT.GOV</a:t>
          </a:r>
          <a:endParaRPr lang="en-US" sz="1000">
            <a:effectLst/>
            <a:latin typeface="Calibri" panose="020F0502020204030204" pitchFamily="34" charset="0"/>
            <a:ea typeface="Times New Roman" panose="02020603050405020304" pitchFamily="18" charset="0"/>
            <a:cs typeface="Times New Roman" panose="02020603050405020304" pitchFamily="18" charset="0"/>
          </a:endParaRPr>
        </a:p>
        <a:p>
          <a:pPr marL="0" marR="0" algn="ctr">
            <a:spcBef>
              <a:spcPts val="0"/>
            </a:spcBef>
            <a:spcAft>
              <a:spcPts val="300"/>
            </a:spcAft>
            <a:tabLst>
              <a:tab pos="2971800" algn="ctr"/>
              <a:tab pos="5943600" algn="r"/>
            </a:tabLst>
          </a:pPr>
          <a:r>
            <a:rPr lang="en-US" sz="800" i="1">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Affirmative Action/Equal Opportunity Employer</a:t>
          </a:r>
          <a:endParaRPr lang="en-US" sz="800">
            <a:effectLst/>
            <a:latin typeface="Calibri" panose="020F0502020204030204" pitchFamily="34" charset="0"/>
            <a:ea typeface="Times New Roman" panose="02020603050405020304" pitchFamily="18" charset="0"/>
            <a:cs typeface="Times New Roman" panose="02020603050405020304" pitchFamily="18" charset="0"/>
          </a:endParaRPr>
        </a:p>
        <a:p>
          <a:endParaRPr lang="en-US" sz="1100"/>
        </a:p>
      </xdr:txBody>
    </xdr:sp>
    <xdr:clientData/>
  </xdr:twoCellAnchor>
  <xdr:twoCellAnchor editAs="oneCell">
    <xdr:from>
      <xdr:col>0</xdr:col>
      <xdr:colOff>47625</xdr:colOff>
      <xdr:row>0</xdr:row>
      <xdr:rowOff>28577</xdr:rowOff>
    </xdr:from>
    <xdr:to>
      <xdr:col>2</xdr:col>
      <xdr:colOff>4171950</xdr:colOff>
      <xdr:row>5</xdr:row>
      <xdr:rowOff>507572</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47625" y="28577"/>
          <a:ext cx="6029325" cy="12886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longaneckerm.EXEC\Local%20Settings\Temporary%20Internet%20Files\Content.Outlook\U2YBMPB3\DAS%20RFS%20DMRev%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Sheet"/>
      <sheetName val="Personnel"/>
      <sheetName val="Support Space"/>
      <sheetName val="Equipment"/>
      <sheetName val="Summary"/>
      <sheetName val="Revision Log"/>
      <sheetName val="data tables"/>
      <sheetName val="Vacancy Ver Letter"/>
      <sheetName val="Vacant Space Letters"/>
      <sheetName val="Leasing Letter"/>
    </sheetNames>
    <sheetDataSet>
      <sheetData sheetId="0"/>
      <sheetData sheetId="1"/>
      <sheetData sheetId="2"/>
      <sheetData sheetId="3"/>
      <sheetData sheetId="4"/>
      <sheetData sheetId="5"/>
      <sheetData sheetId="6"/>
      <sheetData sheetId="7">
        <row r="18">
          <cell r="C18" t="str">
            <v>EXEC-3</v>
          </cell>
        </row>
        <row r="19">
          <cell r="C19" t="str">
            <v>EXEC-2</v>
          </cell>
        </row>
        <row r="20">
          <cell r="C20" t="str">
            <v>EXEC-1</v>
          </cell>
        </row>
        <row r="21">
          <cell r="C21" t="str">
            <v>MGR-3</v>
          </cell>
        </row>
        <row r="22">
          <cell r="C22" t="str">
            <v>MGR-2</v>
          </cell>
        </row>
        <row r="23">
          <cell r="C23" t="str">
            <v>MGR-1</v>
          </cell>
        </row>
        <row r="24">
          <cell r="C24" t="str">
            <v>PROF-3A</v>
          </cell>
        </row>
        <row r="25">
          <cell r="C25" t="str">
            <v>PROF-3</v>
          </cell>
        </row>
        <row r="26">
          <cell r="C26" t="str">
            <v>PROF-2</v>
          </cell>
        </row>
        <row r="27">
          <cell r="C27" t="str">
            <v>PROF-1</v>
          </cell>
        </row>
        <row r="28">
          <cell r="C28" t="str">
            <v>AA</v>
          </cell>
        </row>
        <row r="29">
          <cell r="C29" t="str">
            <v>CLER-3</v>
          </cell>
        </row>
        <row r="30">
          <cell r="C30" t="str">
            <v>CLER-2</v>
          </cell>
        </row>
        <row r="31">
          <cell r="C31" t="str">
            <v>CLER-1</v>
          </cell>
        </row>
        <row r="32">
          <cell r="C32" t="str">
            <v>HOTEL</v>
          </cell>
        </row>
        <row r="33">
          <cell r="C33" t="str">
            <v>CALL CNTR</v>
          </cell>
        </row>
        <row r="34">
          <cell r="C34" t="str">
            <v>SPECIAL 1</v>
          </cell>
        </row>
        <row r="35">
          <cell r="C35" t="str">
            <v>SPECIAL 2</v>
          </cell>
        </row>
        <row r="36">
          <cell r="C36" t="str">
            <v xml:space="preserve"> </v>
          </cell>
        </row>
        <row r="41">
          <cell r="C41" t="str">
            <v>Office</v>
          </cell>
        </row>
        <row r="42">
          <cell r="C42" t="str">
            <v>Administrative</v>
          </cell>
        </row>
        <row r="43">
          <cell r="C43" t="str">
            <v>Departmental</v>
          </cell>
        </row>
        <row r="44">
          <cell r="C44" t="str">
            <v>etc</v>
          </cell>
        </row>
        <row r="45">
          <cell r="C45" t="str">
            <v>etc</v>
          </cell>
        </row>
        <row r="46">
          <cell r="C46" t="str">
            <v>etc</v>
          </cell>
        </row>
        <row r="47">
          <cell r="C47" t="str">
            <v>etc</v>
          </cell>
        </row>
        <row r="48">
          <cell r="C48" t="str">
            <v>etc</v>
          </cell>
        </row>
        <row r="49">
          <cell r="C49" t="str">
            <v>etc</v>
          </cell>
        </row>
        <row r="50">
          <cell r="C50" t="str">
            <v>etc</v>
          </cell>
        </row>
        <row r="51">
          <cell r="C51" t="str">
            <v>etc</v>
          </cell>
        </row>
        <row r="52">
          <cell r="C52" t="str">
            <v>etc</v>
          </cell>
        </row>
        <row r="136">
          <cell r="C136" t="str">
            <v>Yes</v>
          </cell>
        </row>
        <row r="137">
          <cell r="C137" t="str">
            <v>No</v>
          </cell>
        </row>
        <row r="140">
          <cell r="C140" t="str">
            <v>Yes</v>
          </cell>
        </row>
        <row r="141">
          <cell r="C141" t="str">
            <v>No</v>
          </cell>
        </row>
        <row r="142">
          <cell r="C142" t="str">
            <v>Not Required</v>
          </cell>
        </row>
      </sheetData>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48F"/>
  </sheetPr>
  <dimension ref="A1:J47"/>
  <sheetViews>
    <sheetView showGridLines="0" tabSelected="1" zoomScale="87" zoomScaleNormal="87" zoomScaleSheetLayoutView="75" workbookViewId="0">
      <selection activeCell="F27" sqref="F27:H27"/>
    </sheetView>
  </sheetViews>
  <sheetFormatPr defaultRowHeight="12.75" x14ac:dyDescent="0.2"/>
  <cols>
    <col min="1" max="1" width="5.140625" style="2" customWidth="1"/>
    <col min="2" max="2" width="1.5703125" style="2" customWidth="1"/>
    <col min="3" max="3" width="13" style="2" customWidth="1"/>
    <col min="4" max="4" width="14.85546875" style="2" customWidth="1"/>
    <col min="5" max="5" width="3.28515625" style="2" customWidth="1"/>
    <col min="6" max="6" width="11.5703125" style="2" customWidth="1"/>
    <col min="7" max="7" width="8.140625" style="2" customWidth="1"/>
    <col min="8" max="8" width="37.28515625" style="2" customWidth="1"/>
    <col min="9" max="9" width="1.28515625" style="2" customWidth="1"/>
  </cols>
  <sheetData>
    <row r="1" spans="2:9" s="1" customFormat="1" ht="60.75" customHeight="1" x14ac:dyDescent="0.3">
      <c r="B1" s="345" t="s">
        <v>186</v>
      </c>
      <c r="C1" s="345"/>
      <c r="D1" s="345"/>
      <c r="E1" s="345"/>
      <c r="F1" s="345"/>
      <c r="G1" s="345"/>
      <c r="H1" s="345"/>
      <c r="I1" s="345"/>
    </row>
    <row r="2" spans="2:9" s="2" customFormat="1" ht="57.75" customHeight="1" x14ac:dyDescent="0.7">
      <c r="B2" s="346" t="s">
        <v>3</v>
      </c>
      <c r="C2" s="346"/>
      <c r="D2" s="346"/>
      <c r="E2" s="346"/>
      <c r="F2" s="346"/>
      <c r="G2" s="346"/>
      <c r="H2" s="346"/>
      <c r="I2" s="346"/>
    </row>
    <row r="3" spans="2:9" s="2" customFormat="1" ht="33.75" customHeight="1" x14ac:dyDescent="0.2">
      <c r="F3" s="141" t="s">
        <v>132</v>
      </c>
      <c r="G3" s="142">
        <f>'(DAS Use Only) Revision Log'!B11</f>
        <v>1.18</v>
      </c>
    </row>
    <row r="4" spans="2:9" s="2" customFormat="1" ht="15.75" customHeight="1" x14ac:dyDescent="0.2">
      <c r="F4" s="348" t="s">
        <v>343</v>
      </c>
      <c r="G4" s="349"/>
    </row>
    <row r="5" spans="2:9" s="2" customFormat="1" ht="11.25" x14ac:dyDescent="0.2"/>
    <row r="6" spans="2:9" s="2" customFormat="1" ht="11.25" x14ac:dyDescent="0.2"/>
    <row r="7" spans="2:9" s="2" customFormat="1" ht="11.25" x14ac:dyDescent="0.2"/>
    <row r="8" spans="2:9" s="2" customFormat="1" ht="11.25" x14ac:dyDescent="0.2"/>
    <row r="9" spans="2:9" s="2" customFormat="1" ht="11.25" x14ac:dyDescent="0.2"/>
    <row r="10" spans="2:9" s="2" customFormat="1" ht="11.25" x14ac:dyDescent="0.2"/>
    <row r="11" spans="2:9" s="2" customFormat="1" ht="11.25" x14ac:dyDescent="0.2"/>
    <row r="12" spans="2:9" s="2" customFormat="1" ht="11.25" x14ac:dyDescent="0.2"/>
    <row r="13" spans="2:9" s="2" customFormat="1" ht="11.25" x14ac:dyDescent="0.2">
      <c r="E13" s="259"/>
    </row>
    <row r="14" spans="2:9" s="2" customFormat="1" x14ac:dyDescent="0.2">
      <c r="E14"/>
    </row>
    <row r="15" spans="2:9" s="2" customFormat="1" x14ac:dyDescent="0.2">
      <c r="E15"/>
    </row>
    <row r="16" spans="2:9" s="2" customFormat="1" ht="11.25" x14ac:dyDescent="0.2"/>
    <row r="17" spans="2:10" s="2" customFormat="1" ht="11.25" x14ac:dyDescent="0.2"/>
    <row r="18" spans="2:10" s="2" customFormat="1" ht="11.25" x14ac:dyDescent="0.2"/>
    <row r="19" spans="2:10" s="2" customFormat="1" ht="11.25" x14ac:dyDescent="0.2"/>
    <row r="20" spans="2:10" s="2" customFormat="1" ht="11.25" x14ac:dyDescent="0.2"/>
    <row r="21" spans="2:10" s="2" customFormat="1" ht="11.25" x14ac:dyDescent="0.2"/>
    <row r="22" spans="2:10" s="2" customFormat="1" ht="11.25" x14ac:dyDescent="0.2"/>
    <row r="23" spans="2:10" s="2" customFormat="1" ht="11.25" x14ac:dyDescent="0.2"/>
    <row r="24" spans="2:10" s="2" customFormat="1" ht="11.25" x14ac:dyDescent="0.2"/>
    <row r="25" spans="2:10" s="2" customFormat="1" ht="95.25" customHeight="1" x14ac:dyDescent="0.2"/>
    <row r="26" spans="2:10" s="2" customFormat="1" ht="10.5" customHeight="1" x14ac:dyDescent="0.4">
      <c r="B26" s="45"/>
      <c r="C26" s="45"/>
      <c r="D26" s="46"/>
      <c r="E26" s="46"/>
      <c r="F26" s="45"/>
      <c r="G26" s="45"/>
      <c r="H26" s="45"/>
      <c r="I26" s="45"/>
      <c r="J26" s="45"/>
    </row>
    <row r="27" spans="2:10" s="2" customFormat="1" ht="16.149999999999999" customHeight="1" x14ac:dyDescent="0.3">
      <c r="B27" s="117"/>
      <c r="C27" s="118"/>
      <c r="D27" s="119"/>
      <c r="E27" s="120" t="s">
        <v>7</v>
      </c>
      <c r="F27" s="344"/>
      <c r="G27" s="344"/>
      <c r="H27" s="344"/>
      <c r="I27" s="5"/>
      <c r="J27" s="45"/>
    </row>
    <row r="28" spans="2:10" s="2" customFormat="1" ht="15" x14ac:dyDescent="0.3">
      <c r="B28" s="117"/>
      <c r="C28" s="121"/>
      <c r="D28" s="119"/>
      <c r="E28" s="120" t="s">
        <v>8</v>
      </c>
      <c r="F28" s="344"/>
      <c r="G28" s="344"/>
      <c r="H28" s="344"/>
      <c r="I28" s="5"/>
      <c r="J28" s="45"/>
    </row>
    <row r="29" spans="2:10" s="2" customFormat="1" ht="15" x14ac:dyDescent="0.3">
      <c r="B29" s="117"/>
      <c r="C29" s="121"/>
      <c r="D29" s="119"/>
      <c r="E29" s="120" t="s">
        <v>9</v>
      </c>
      <c r="F29" s="347"/>
      <c r="G29" s="347"/>
      <c r="H29" s="347"/>
      <c r="I29" s="5"/>
      <c r="J29" s="45"/>
    </row>
    <row r="30" spans="2:10" s="2" customFormat="1" ht="15" x14ac:dyDescent="0.3">
      <c r="B30" s="117"/>
      <c r="C30" s="121"/>
      <c r="D30" s="119"/>
      <c r="E30" s="120" t="s">
        <v>48</v>
      </c>
      <c r="F30" s="347">
        <f ca="1">TODAY()</f>
        <v>45176</v>
      </c>
      <c r="G30" s="347"/>
      <c r="H30" s="347"/>
      <c r="I30" s="5"/>
      <c r="J30" s="45"/>
    </row>
    <row r="31" spans="2:10" s="1" customFormat="1" ht="42" customHeight="1" x14ac:dyDescent="0.4">
      <c r="B31" s="46"/>
      <c r="C31" s="47"/>
      <c r="D31" s="48"/>
      <c r="E31" s="48"/>
      <c r="F31" s="48"/>
      <c r="G31" s="49"/>
      <c r="H31" s="49"/>
      <c r="I31" s="45"/>
      <c r="J31" s="45"/>
    </row>
    <row r="32" spans="2:10" s="1" customFormat="1" ht="19.5" x14ac:dyDescent="0.4">
      <c r="B32" s="46"/>
      <c r="C32" s="47"/>
      <c r="D32" s="48"/>
      <c r="E32" s="48"/>
      <c r="F32" s="48"/>
      <c r="G32" s="49"/>
      <c r="H32" s="49"/>
      <c r="I32" s="45"/>
      <c r="J32" s="45"/>
    </row>
    <row r="33" spans="2:10" s="1" customFormat="1" ht="16.5" x14ac:dyDescent="0.3">
      <c r="B33" s="117"/>
      <c r="C33" s="119"/>
      <c r="D33" s="122"/>
      <c r="E33" s="120" t="s">
        <v>10</v>
      </c>
      <c r="F33" s="343"/>
      <c r="G33" s="343"/>
      <c r="H33" s="343"/>
      <c r="I33" s="117"/>
      <c r="J33" s="45"/>
    </row>
    <row r="34" spans="2:10" s="1" customFormat="1" ht="16.5" x14ac:dyDescent="0.3">
      <c r="B34" s="117"/>
      <c r="C34" s="119"/>
      <c r="D34" s="122"/>
      <c r="E34" s="120" t="s">
        <v>260</v>
      </c>
      <c r="F34" s="344"/>
      <c r="G34" s="344"/>
      <c r="H34" s="344"/>
      <c r="I34" s="117"/>
      <c r="J34" s="45"/>
    </row>
    <row r="35" spans="2:10" s="1" customFormat="1" ht="16.5" x14ac:dyDescent="0.3">
      <c r="B35" s="117"/>
      <c r="C35" s="5"/>
      <c r="D35" s="117"/>
      <c r="E35" s="120" t="s">
        <v>261</v>
      </c>
      <c r="F35" s="344"/>
      <c r="G35" s="344"/>
      <c r="H35" s="344"/>
      <c r="I35" s="117"/>
      <c r="J35" s="45"/>
    </row>
    <row r="36" spans="2:10" ht="13.5" x14ac:dyDescent="0.25">
      <c r="B36" s="45"/>
      <c r="C36" s="45"/>
      <c r="D36" s="45"/>
      <c r="E36" s="45"/>
      <c r="F36" s="45"/>
      <c r="G36" s="45"/>
      <c r="H36" s="45"/>
      <c r="I36" s="45"/>
    </row>
    <row r="37" spans="2:10" ht="13.5" x14ac:dyDescent="0.25">
      <c r="B37" s="45"/>
      <c r="C37" s="45"/>
      <c r="D37" s="45"/>
      <c r="E37" s="45"/>
      <c r="F37" s="45"/>
      <c r="G37" s="45"/>
      <c r="H37" s="45"/>
      <c r="I37" s="45"/>
    </row>
    <row r="38" spans="2:10" ht="13.5" x14ac:dyDescent="0.25">
      <c r="B38" s="45"/>
      <c r="C38" s="45"/>
      <c r="D38" s="45"/>
      <c r="E38" s="45"/>
      <c r="F38" s="45"/>
      <c r="G38" s="45"/>
      <c r="H38" s="45"/>
      <c r="I38" s="45"/>
    </row>
    <row r="39" spans="2:10" ht="13.5" x14ac:dyDescent="0.25">
      <c r="B39" s="45"/>
      <c r="C39" s="45"/>
      <c r="D39" s="45"/>
      <c r="E39" s="45"/>
      <c r="F39" s="45"/>
      <c r="G39" s="45"/>
      <c r="H39" s="45"/>
      <c r="I39" s="45"/>
    </row>
    <row r="40" spans="2:10" ht="13.5" x14ac:dyDescent="0.25">
      <c r="B40" s="45"/>
      <c r="C40" s="45"/>
      <c r="D40" s="45"/>
      <c r="E40" s="45"/>
      <c r="F40" s="45"/>
      <c r="G40" s="45"/>
      <c r="H40" s="45"/>
      <c r="I40" s="45"/>
    </row>
    <row r="41" spans="2:10" ht="13.5" x14ac:dyDescent="0.25">
      <c r="B41" s="45"/>
      <c r="C41" s="45"/>
      <c r="D41" s="45"/>
      <c r="E41" s="45"/>
      <c r="F41" s="45"/>
      <c r="G41" s="45"/>
      <c r="H41" s="45"/>
      <c r="I41" s="45"/>
    </row>
    <row r="42" spans="2:10" ht="13.5" x14ac:dyDescent="0.25">
      <c r="B42" s="45"/>
      <c r="C42" s="45"/>
      <c r="D42" s="45"/>
      <c r="E42" s="45"/>
      <c r="F42" s="45"/>
      <c r="G42" s="45"/>
      <c r="H42" s="45"/>
      <c r="I42" s="45"/>
    </row>
    <row r="43" spans="2:10" ht="13.5" x14ac:dyDescent="0.25">
      <c r="B43" s="45"/>
      <c r="C43" s="45"/>
      <c r="D43" s="45"/>
      <c r="E43" s="45"/>
      <c r="F43" s="45"/>
      <c r="G43" s="45"/>
      <c r="H43" s="45"/>
      <c r="I43" s="45"/>
    </row>
    <row r="44" spans="2:10" ht="13.5" x14ac:dyDescent="0.25">
      <c r="B44" s="45"/>
      <c r="C44" s="45"/>
      <c r="D44" s="45"/>
      <c r="E44" s="45"/>
      <c r="F44" s="45"/>
      <c r="G44" s="45"/>
      <c r="H44" s="45"/>
      <c r="I44" s="45"/>
    </row>
    <row r="45" spans="2:10" ht="13.5" x14ac:dyDescent="0.25">
      <c r="B45" s="45"/>
      <c r="C45" s="45"/>
      <c r="D45" s="45"/>
      <c r="E45" s="45"/>
      <c r="F45" s="45"/>
      <c r="G45" s="45"/>
      <c r="H45" s="45"/>
      <c r="I45" s="45"/>
    </row>
    <row r="46" spans="2:10" ht="13.5" x14ac:dyDescent="0.25">
      <c r="B46" s="45"/>
      <c r="C46" s="45"/>
      <c r="D46" s="45"/>
      <c r="E46" s="45"/>
      <c r="F46" s="45"/>
      <c r="G46" s="45"/>
      <c r="H46" s="45"/>
      <c r="I46" s="45"/>
    </row>
    <row r="47" spans="2:10" ht="13.5" x14ac:dyDescent="0.25">
      <c r="B47" s="45"/>
      <c r="C47" s="45"/>
      <c r="D47" s="45"/>
      <c r="E47" s="45"/>
      <c r="F47" s="45"/>
      <c r="G47" s="45"/>
      <c r="H47" s="45"/>
      <c r="I47" s="45"/>
    </row>
  </sheetData>
  <sheetProtection algorithmName="SHA-512" hashValue="yv3BLAO6NT6qSGHJN6Qpbrevs4zpusoWyFLsWWO2HF4Lmg7eHunWqIF9BByB1gjSNPwcpZO1yaAvKti8IuYasg==" saltValue="6ZCeKeTXRjHqa9/e9/IsgQ==" spinCount="100000" sheet="1" objects="1" scenarios="1" selectLockedCells="1"/>
  <mergeCells count="10">
    <mergeCell ref="F33:H33"/>
    <mergeCell ref="F34:H34"/>
    <mergeCell ref="F35:H35"/>
    <mergeCell ref="B1:I1"/>
    <mergeCell ref="B2:I2"/>
    <mergeCell ref="F27:H27"/>
    <mergeCell ref="F28:H28"/>
    <mergeCell ref="F29:H29"/>
    <mergeCell ref="F30:H30"/>
    <mergeCell ref="F4:G4"/>
  </mergeCells>
  <phoneticPr fontId="2" type="noConversion"/>
  <dataValidations count="1">
    <dataValidation type="list" allowBlank="1" showInputMessage="1" showErrorMessage="1" sqref="F33:H33" xr:uid="{00000000-0002-0000-0000-000000000000}">
      <formula1>type</formula1>
    </dataValidation>
  </dataValidations>
  <printOptions horizontalCentered="1"/>
  <pageMargins left="0.52" right="0.47" top="0.65" bottom="0.77" header="0.49" footer="0.5"/>
  <pageSetup orientation="portrait" r:id="rId1"/>
  <headerFooter alignWithMargins="0">
    <oddFooter>&amp;C&amp;A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66"/>
  <sheetViews>
    <sheetView workbookViewId="0">
      <selection activeCell="C34" sqref="C34"/>
    </sheetView>
  </sheetViews>
  <sheetFormatPr defaultColWidth="9.140625" defaultRowHeight="12" outlineLevelCol="1" x14ac:dyDescent="0.2"/>
  <cols>
    <col min="1" max="1" width="6.42578125" style="59" customWidth="1"/>
    <col min="2" max="2" width="11.140625" style="39" customWidth="1"/>
    <col min="3" max="3" width="27.7109375" style="39" customWidth="1"/>
    <col min="4" max="4" width="55.5703125" style="39" customWidth="1"/>
    <col min="5" max="5" width="9.140625" style="39"/>
    <col min="6" max="6" width="9.140625" style="18" hidden="1" customWidth="1" outlineLevel="1"/>
    <col min="7" max="7" width="9.140625" style="39" collapsed="1"/>
    <col min="8" max="16384" width="9.140625" style="39"/>
  </cols>
  <sheetData>
    <row r="1" spans="1:6" s="130" customFormat="1" ht="16.149999999999999" customHeight="1" x14ac:dyDescent="0.3">
      <c r="A1" s="2"/>
      <c r="B1" s="93" t="s">
        <v>214</v>
      </c>
      <c r="C1" s="1"/>
      <c r="D1" s="2"/>
      <c r="F1" s="2"/>
    </row>
    <row r="2" spans="1:6" s="130" customFormat="1" ht="18.75" customHeight="1" x14ac:dyDescent="0.3">
      <c r="A2" s="2"/>
      <c r="B2" s="93" t="s">
        <v>215</v>
      </c>
      <c r="C2" s="1"/>
      <c r="D2" s="2"/>
      <c r="F2" s="2"/>
    </row>
    <row r="3" spans="1:6" s="130" customFormat="1" ht="15" customHeight="1" x14ac:dyDescent="0.2">
      <c r="A3" s="2"/>
      <c r="B3" s="2"/>
      <c r="C3" s="2"/>
      <c r="D3" s="2"/>
      <c r="F3" s="2"/>
    </row>
    <row r="4" spans="1:6" s="130" customFormat="1" ht="15.75" x14ac:dyDescent="0.25">
      <c r="A4" s="2"/>
      <c r="B4" s="3" t="s">
        <v>115</v>
      </c>
      <c r="C4" s="2"/>
      <c r="D4" s="2"/>
      <c r="F4" s="2"/>
    </row>
    <row r="5" spans="1:6" s="130" customFormat="1" ht="16.5" customHeight="1" x14ac:dyDescent="0.2">
      <c r="A5" s="11"/>
      <c r="B5" s="11"/>
      <c r="C5" s="2"/>
      <c r="D5" s="2"/>
      <c r="F5" s="2"/>
    </row>
    <row r="6" spans="1:6" ht="19.5" customHeight="1" x14ac:dyDescent="0.2">
      <c r="A6" s="69"/>
      <c r="B6" s="69"/>
      <c r="C6" s="18"/>
      <c r="D6" s="69"/>
    </row>
    <row r="7" spans="1:6" ht="38.25" customHeight="1" x14ac:dyDescent="0.2">
      <c r="A7" s="94" t="s">
        <v>51</v>
      </c>
      <c r="B7" s="95" t="s">
        <v>22</v>
      </c>
      <c r="C7" s="95" t="s">
        <v>116</v>
      </c>
      <c r="D7" s="95" t="s">
        <v>117</v>
      </c>
    </row>
    <row r="8" spans="1:6" ht="12.75" x14ac:dyDescent="0.2">
      <c r="A8" s="15"/>
      <c r="B8" s="96"/>
      <c r="C8" s="56"/>
      <c r="D8" s="57"/>
    </row>
    <row r="9" spans="1:6" ht="13.5" customHeight="1" thickBot="1" x14ac:dyDescent="0.25">
      <c r="A9" s="18"/>
      <c r="B9" s="97"/>
      <c r="C9" s="98"/>
      <c r="D9" s="99"/>
    </row>
    <row r="10" spans="1:6" ht="12.75" thickTop="1" x14ac:dyDescent="0.2">
      <c r="A10" s="15"/>
      <c r="B10" s="100"/>
      <c r="C10" s="18"/>
      <c r="D10" s="18"/>
    </row>
    <row r="11" spans="1:6" x14ac:dyDescent="0.2">
      <c r="A11" s="15"/>
      <c r="B11" s="129">
        <f>1+(0.01*F11)</f>
        <v>1.18</v>
      </c>
      <c r="C11" s="109" t="s">
        <v>130</v>
      </c>
      <c r="D11" s="18"/>
      <c r="F11" s="15">
        <f>SUM(F13:F48)</f>
        <v>18</v>
      </c>
    </row>
    <row r="12" spans="1:6" x14ac:dyDescent="0.2">
      <c r="B12" s="131"/>
    </row>
    <row r="13" spans="1:6" s="135" customFormat="1" x14ac:dyDescent="0.2">
      <c r="A13" s="132"/>
      <c r="B13" s="133">
        <v>38068</v>
      </c>
      <c r="C13" s="134" t="s">
        <v>118</v>
      </c>
      <c r="D13" s="134" t="s">
        <v>119</v>
      </c>
      <c r="F13" s="105">
        <f t="shared" ref="F13:F22" si="0">IF(B13&gt;1,1,0)</f>
        <v>1</v>
      </c>
    </row>
    <row r="14" spans="1:6" s="135" customFormat="1" ht="24" x14ac:dyDescent="0.2">
      <c r="A14" s="132"/>
      <c r="B14" s="133">
        <v>38127</v>
      </c>
      <c r="C14" s="134" t="s">
        <v>118</v>
      </c>
      <c r="D14" s="136" t="s">
        <v>122</v>
      </c>
      <c r="F14" s="105">
        <f t="shared" si="0"/>
        <v>1</v>
      </c>
    </row>
    <row r="15" spans="1:6" x14ac:dyDescent="0.2">
      <c r="B15" s="131">
        <v>38254</v>
      </c>
      <c r="C15" s="137" t="s">
        <v>118</v>
      </c>
      <c r="D15" s="137" t="s">
        <v>124</v>
      </c>
      <c r="F15" s="105">
        <f t="shared" si="0"/>
        <v>1</v>
      </c>
    </row>
    <row r="16" spans="1:6" x14ac:dyDescent="0.2">
      <c r="B16" s="131">
        <v>38414</v>
      </c>
      <c r="C16" s="137" t="s">
        <v>118</v>
      </c>
      <c r="D16" s="138" t="s">
        <v>220</v>
      </c>
      <c r="F16" s="105">
        <f t="shared" si="0"/>
        <v>1</v>
      </c>
    </row>
    <row r="17" spans="2:6" x14ac:dyDescent="0.2">
      <c r="B17" s="131">
        <v>38456</v>
      </c>
      <c r="C17" s="137" t="s">
        <v>118</v>
      </c>
      <c r="D17" s="138" t="s">
        <v>221</v>
      </c>
      <c r="F17" s="105">
        <f t="shared" si="0"/>
        <v>1</v>
      </c>
    </row>
    <row r="18" spans="2:6" ht="36.75" customHeight="1" x14ac:dyDescent="0.2">
      <c r="B18" s="131">
        <v>41410</v>
      </c>
      <c r="C18" s="137" t="s">
        <v>219</v>
      </c>
      <c r="D18" s="138" t="s">
        <v>222</v>
      </c>
      <c r="F18" s="105">
        <f t="shared" si="0"/>
        <v>1</v>
      </c>
    </row>
    <row r="19" spans="2:6" x14ac:dyDescent="0.2">
      <c r="B19" s="131">
        <v>41526</v>
      </c>
      <c r="C19" s="137" t="s">
        <v>219</v>
      </c>
      <c r="D19" s="138" t="s">
        <v>262</v>
      </c>
      <c r="F19" s="105">
        <f t="shared" si="0"/>
        <v>1</v>
      </c>
    </row>
    <row r="20" spans="2:6" ht="36" x14ac:dyDescent="0.2">
      <c r="B20" s="131">
        <v>42033</v>
      </c>
      <c r="C20" s="137" t="s">
        <v>219</v>
      </c>
      <c r="D20" s="138" t="s">
        <v>263</v>
      </c>
      <c r="F20" s="105">
        <f t="shared" si="0"/>
        <v>1</v>
      </c>
    </row>
    <row r="21" spans="2:6" ht="36" x14ac:dyDescent="0.2">
      <c r="B21" s="131">
        <v>42046</v>
      </c>
      <c r="C21" s="137" t="s">
        <v>219</v>
      </c>
      <c r="D21" s="138" t="s">
        <v>276</v>
      </c>
      <c r="F21" s="105">
        <f t="shared" si="0"/>
        <v>1</v>
      </c>
    </row>
    <row r="22" spans="2:6" ht="60.75" customHeight="1" x14ac:dyDescent="0.2">
      <c r="B22" s="131">
        <v>42066</v>
      </c>
      <c r="C22" s="137" t="s">
        <v>219</v>
      </c>
      <c r="D22" s="138" t="s">
        <v>302</v>
      </c>
      <c r="F22" s="105">
        <f t="shared" si="0"/>
        <v>1</v>
      </c>
    </row>
    <row r="23" spans="2:6" ht="61.5" customHeight="1" x14ac:dyDescent="0.2">
      <c r="B23" s="131" t="s">
        <v>316</v>
      </c>
      <c r="C23" s="137" t="s">
        <v>219</v>
      </c>
      <c r="D23" s="138" t="s">
        <v>312</v>
      </c>
      <c r="F23" s="105">
        <f t="shared" ref="F23:F48" si="1">IF(B23&gt;1,1,0)</f>
        <v>1</v>
      </c>
    </row>
    <row r="24" spans="2:6" ht="36" x14ac:dyDescent="0.2">
      <c r="B24" s="131">
        <v>42128</v>
      </c>
      <c r="C24" s="137" t="s">
        <v>219</v>
      </c>
      <c r="D24" s="138" t="s">
        <v>317</v>
      </c>
      <c r="F24" s="105">
        <f t="shared" si="1"/>
        <v>1</v>
      </c>
    </row>
    <row r="25" spans="2:6" x14ac:dyDescent="0.2">
      <c r="B25" s="131">
        <v>42309</v>
      </c>
      <c r="C25" s="137" t="s">
        <v>219</v>
      </c>
      <c r="D25" s="136" t="s">
        <v>322</v>
      </c>
      <c r="F25" s="105">
        <f t="shared" si="1"/>
        <v>1</v>
      </c>
    </row>
    <row r="26" spans="2:6" x14ac:dyDescent="0.2">
      <c r="B26" s="131">
        <v>42391</v>
      </c>
      <c r="C26" s="137" t="s">
        <v>219</v>
      </c>
      <c r="D26" s="138" t="s">
        <v>323</v>
      </c>
      <c r="F26" s="105">
        <f t="shared" si="1"/>
        <v>1</v>
      </c>
    </row>
    <row r="27" spans="2:6" x14ac:dyDescent="0.2">
      <c r="B27" s="131">
        <v>42654</v>
      </c>
      <c r="C27" s="137" t="s">
        <v>219</v>
      </c>
      <c r="D27" s="138" t="s">
        <v>325</v>
      </c>
      <c r="F27" s="105">
        <f t="shared" si="1"/>
        <v>1</v>
      </c>
    </row>
    <row r="28" spans="2:6" x14ac:dyDescent="0.2">
      <c r="B28" s="131">
        <v>42691</v>
      </c>
      <c r="C28" s="137" t="s">
        <v>219</v>
      </c>
      <c r="D28" s="138" t="s">
        <v>328</v>
      </c>
      <c r="F28" s="105">
        <f t="shared" si="1"/>
        <v>1</v>
      </c>
    </row>
    <row r="29" spans="2:6" ht="24" x14ac:dyDescent="0.2">
      <c r="B29" s="131">
        <v>42760</v>
      </c>
      <c r="C29" s="137" t="s">
        <v>219</v>
      </c>
      <c r="D29" s="138" t="s">
        <v>330</v>
      </c>
      <c r="F29" s="105">
        <f t="shared" si="1"/>
        <v>1</v>
      </c>
    </row>
    <row r="30" spans="2:6" ht="24" x14ac:dyDescent="0.2">
      <c r="B30" s="131">
        <v>43518</v>
      </c>
      <c r="C30" s="137" t="s">
        <v>219</v>
      </c>
      <c r="D30" s="138" t="s">
        <v>342</v>
      </c>
      <c r="F30" s="105">
        <f t="shared" si="1"/>
        <v>1</v>
      </c>
    </row>
    <row r="31" spans="2:6" x14ac:dyDescent="0.2">
      <c r="B31" s="131"/>
      <c r="C31" s="137"/>
      <c r="D31" s="138"/>
      <c r="F31" s="105">
        <f t="shared" si="1"/>
        <v>0</v>
      </c>
    </row>
    <row r="32" spans="2:6" x14ac:dyDescent="0.2">
      <c r="B32" s="131"/>
      <c r="C32" s="137"/>
      <c r="D32" s="138"/>
      <c r="F32" s="105">
        <f t="shared" si="1"/>
        <v>0</v>
      </c>
    </row>
    <row r="33" spans="2:6" x14ac:dyDescent="0.2">
      <c r="B33" s="131"/>
      <c r="C33" s="137"/>
      <c r="D33" s="138"/>
      <c r="F33" s="105">
        <f t="shared" si="1"/>
        <v>0</v>
      </c>
    </row>
    <row r="34" spans="2:6" x14ac:dyDescent="0.2">
      <c r="B34" s="131"/>
      <c r="C34" s="137"/>
      <c r="D34" s="138"/>
      <c r="F34" s="105">
        <f t="shared" si="1"/>
        <v>0</v>
      </c>
    </row>
    <row r="35" spans="2:6" x14ac:dyDescent="0.2">
      <c r="B35" s="131"/>
      <c r="C35" s="137"/>
      <c r="D35" s="138"/>
      <c r="F35" s="105">
        <f t="shared" si="1"/>
        <v>0</v>
      </c>
    </row>
    <row r="36" spans="2:6" x14ac:dyDescent="0.2">
      <c r="B36" s="131"/>
      <c r="C36" s="137"/>
      <c r="D36" s="138"/>
      <c r="F36" s="105">
        <f t="shared" si="1"/>
        <v>0</v>
      </c>
    </row>
    <row r="37" spans="2:6" x14ac:dyDescent="0.2">
      <c r="B37" s="131"/>
      <c r="C37" s="137"/>
      <c r="D37" s="138"/>
      <c r="F37" s="105">
        <f t="shared" si="1"/>
        <v>0</v>
      </c>
    </row>
    <row r="38" spans="2:6" x14ac:dyDescent="0.2">
      <c r="B38" s="131"/>
      <c r="C38" s="137"/>
      <c r="D38" s="138"/>
      <c r="F38" s="105">
        <f t="shared" si="1"/>
        <v>0</v>
      </c>
    </row>
    <row r="39" spans="2:6" x14ac:dyDescent="0.2">
      <c r="B39" s="131"/>
      <c r="C39" s="137"/>
      <c r="D39" s="138"/>
      <c r="F39" s="105">
        <f t="shared" si="1"/>
        <v>0</v>
      </c>
    </row>
    <row r="40" spans="2:6" x14ac:dyDescent="0.2">
      <c r="B40" s="131"/>
      <c r="C40" s="137"/>
      <c r="D40" s="138"/>
      <c r="F40" s="105">
        <f t="shared" si="1"/>
        <v>0</v>
      </c>
    </row>
    <row r="41" spans="2:6" x14ac:dyDescent="0.2">
      <c r="B41" s="131"/>
      <c r="C41" s="137"/>
      <c r="D41" s="138"/>
      <c r="F41" s="105">
        <f t="shared" si="1"/>
        <v>0</v>
      </c>
    </row>
    <row r="42" spans="2:6" x14ac:dyDescent="0.2">
      <c r="B42" s="131"/>
      <c r="C42" s="137"/>
      <c r="D42" s="138"/>
      <c r="F42" s="105">
        <f t="shared" si="1"/>
        <v>0</v>
      </c>
    </row>
    <row r="43" spans="2:6" x14ac:dyDescent="0.2">
      <c r="B43" s="131"/>
      <c r="C43" s="137"/>
      <c r="D43" s="138"/>
      <c r="F43" s="105">
        <f t="shared" si="1"/>
        <v>0</v>
      </c>
    </row>
    <row r="44" spans="2:6" x14ac:dyDescent="0.2">
      <c r="B44" s="131"/>
      <c r="C44" s="137"/>
      <c r="D44" s="138"/>
      <c r="F44" s="105">
        <f t="shared" si="1"/>
        <v>0</v>
      </c>
    </row>
    <row r="45" spans="2:6" x14ac:dyDescent="0.2">
      <c r="B45" s="131"/>
      <c r="C45" s="137"/>
      <c r="D45" s="137"/>
      <c r="F45" s="105">
        <f t="shared" si="1"/>
        <v>0</v>
      </c>
    </row>
    <row r="46" spans="2:6" x14ac:dyDescent="0.2">
      <c r="B46" s="131"/>
      <c r="C46" s="137"/>
      <c r="D46" s="137"/>
      <c r="F46" s="105">
        <f t="shared" si="1"/>
        <v>0</v>
      </c>
    </row>
    <row r="47" spans="2:6" x14ac:dyDescent="0.2">
      <c r="B47" s="131"/>
      <c r="C47" s="137"/>
      <c r="D47" s="137"/>
      <c r="F47" s="105">
        <f t="shared" si="1"/>
        <v>0</v>
      </c>
    </row>
    <row r="48" spans="2:6" x14ac:dyDescent="0.2">
      <c r="B48" s="131"/>
      <c r="C48" s="137"/>
      <c r="D48" s="137"/>
      <c r="F48" s="105">
        <f t="shared" si="1"/>
        <v>0</v>
      </c>
    </row>
    <row r="49" spans="2:4" x14ac:dyDescent="0.2">
      <c r="B49" s="131"/>
      <c r="C49" s="137"/>
      <c r="D49" s="137"/>
    </row>
    <row r="50" spans="2:4" x14ac:dyDescent="0.2">
      <c r="B50" s="131"/>
      <c r="C50" s="137"/>
      <c r="D50" s="137"/>
    </row>
    <row r="51" spans="2:4" x14ac:dyDescent="0.2">
      <c r="B51" s="131"/>
      <c r="C51" s="137"/>
      <c r="D51" s="137"/>
    </row>
    <row r="52" spans="2:4" x14ac:dyDescent="0.2">
      <c r="B52" s="131"/>
      <c r="C52" s="137"/>
      <c r="D52" s="137"/>
    </row>
    <row r="53" spans="2:4" x14ac:dyDescent="0.2">
      <c r="B53" s="131"/>
      <c r="C53" s="137"/>
      <c r="D53" s="137"/>
    </row>
    <row r="54" spans="2:4" x14ac:dyDescent="0.2">
      <c r="B54" s="131"/>
      <c r="C54" s="137"/>
      <c r="D54" s="137"/>
    </row>
    <row r="55" spans="2:4" x14ac:dyDescent="0.2">
      <c r="B55" s="131"/>
      <c r="C55" s="137"/>
      <c r="D55" s="137"/>
    </row>
    <row r="56" spans="2:4" x14ac:dyDescent="0.2">
      <c r="B56" s="131"/>
      <c r="C56" s="137"/>
      <c r="D56" s="137"/>
    </row>
    <row r="57" spans="2:4" x14ac:dyDescent="0.2">
      <c r="B57" s="131"/>
      <c r="C57" s="137"/>
      <c r="D57" s="137"/>
    </row>
    <row r="58" spans="2:4" x14ac:dyDescent="0.2">
      <c r="B58" s="139"/>
      <c r="C58" s="137"/>
      <c r="D58" s="137"/>
    </row>
    <row r="59" spans="2:4" x14ac:dyDescent="0.2">
      <c r="B59" s="139"/>
      <c r="C59" s="137"/>
      <c r="D59" s="137"/>
    </row>
    <row r="60" spans="2:4" x14ac:dyDescent="0.2">
      <c r="B60" s="139"/>
      <c r="C60" s="137"/>
      <c r="D60" s="137"/>
    </row>
    <row r="61" spans="2:4" x14ac:dyDescent="0.2">
      <c r="B61" s="139"/>
      <c r="C61" s="137"/>
      <c r="D61" s="137"/>
    </row>
    <row r="62" spans="2:4" x14ac:dyDescent="0.2">
      <c r="B62" s="139"/>
      <c r="C62" s="137"/>
      <c r="D62" s="137"/>
    </row>
    <row r="63" spans="2:4" x14ac:dyDescent="0.2">
      <c r="B63" s="139"/>
      <c r="C63" s="137"/>
      <c r="D63" s="137"/>
    </row>
    <row r="64" spans="2:4" x14ac:dyDescent="0.2">
      <c r="B64" s="139"/>
      <c r="C64" s="137"/>
      <c r="D64" s="137"/>
    </row>
    <row r="65" spans="2:4" x14ac:dyDescent="0.2">
      <c r="B65" s="139"/>
      <c r="C65" s="137"/>
      <c r="D65" s="137"/>
    </row>
    <row r="66" spans="2:4" x14ac:dyDescent="0.2">
      <c r="B66" s="139"/>
      <c r="C66" s="137"/>
      <c r="D66" s="137"/>
    </row>
    <row r="67" spans="2:4" x14ac:dyDescent="0.2">
      <c r="B67" s="139"/>
      <c r="C67" s="137"/>
      <c r="D67" s="137"/>
    </row>
    <row r="68" spans="2:4" x14ac:dyDescent="0.2">
      <c r="B68" s="139"/>
      <c r="C68" s="137"/>
      <c r="D68" s="137"/>
    </row>
    <row r="69" spans="2:4" x14ac:dyDescent="0.2">
      <c r="B69" s="139"/>
      <c r="C69" s="137"/>
      <c r="D69" s="137"/>
    </row>
    <row r="70" spans="2:4" x14ac:dyDescent="0.2">
      <c r="B70" s="139"/>
      <c r="C70" s="137"/>
      <c r="D70" s="137"/>
    </row>
    <row r="71" spans="2:4" x14ac:dyDescent="0.2">
      <c r="B71" s="139"/>
      <c r="C71" s="137"/>
      <c r="D71" s="137"/>
    </row>
    <row r="72" spans="2:4" x14ac:dyDescent="0.2">
      <c r="B72" s="139"/>
      <c r="C72" s="137"/>
      <c r="D72" s="137"/>
    </row>
    <row r="73" spans="2:4" x14ac:dyDescent="0.2">
      <c r="B73" s="139"/>
      <c r="C73" s="137"/>
      <c r="D73" s="137"/>
    </row>
    <row r="74" spans="2:4" x14ac:dyDescent="0.2">
      <c r="B74" s="139"/>
      <c r="C74" s="137"/>
      <c r="D74" s="137"/>
    </row>
    <row r="75" spans="2:4" x14ac:dyDescent="0.2">
      <c r="B75" s="139"/>
      <c r="C75" s="137"/>
      <c r="D75" s="137"/>
    </row>
    <row r="76" spans="2:4" x14ac:dyDescent="0.2">
      <c r="B76" s="139"/>
      <c r="C76" s="137"/>
      <c r="D76" s="137"/>
    </row>
    <row r="77" spans="2:4" x14ac:dyDescent="0.2">
      <c r="B77" s="139"/>
      <c r="C77" s="137"/>
      <c r="D77" s="137"/>
    </row>
    <row r="78" spans="2:4" x14ac:dyDescent="0.2">
      <c r="B78" s="139"/>
      <c r="C78" s="137"/>
      <c r="D78" s="137"/>
    </row>
    <row r="79" spans="2:4" x14ac:dyDescent="0.2">
      <c r="B79" s="139"/>
      <c r="C79" s="137"/>
      <c r="D79" s="137"/>
    </row>
    <row r="80" spans="2:4" x14ac:dyDescent="0.2">
      <c r="B80" s="139"/>
      <c r="C80" s="137"/>
      <c r="D80" s="137"/>
    </row>
    <row r="81" spans="2:4" x14ac:dyDescent="0.2">
      <c r="B81" s="139"/>
      <c r="C81" s="137"/>
      <c r="D81" s="137"/>
    </row>
    <row r="82" spans="2:4" x14ac:dyDescent="0.2">
      <c r="B82" s="139"/>
      <c r="C82" s="137"/>
      <c r="D82" s="137"/>
    </row>
    <row r="83" spans="2:4" x14ac:dyDescent="0.2">
      <c r="B83" s="139"/>
      <c r="C83" s="137"/>
      <c r="D83" s="137"/>
    </row>
    <row r="84" spans="2:4" x14ac:dyDescent="0.2">
      <c r="B84" s="139"/>
      <c r="C84" s="137"/>
      <c r="D84" s="137"/>
    </row>
    <row r="85" spans="2:4" x14ac:dyDescent="0.2">
      <c r="B85" s="139"/>
      <c r="C85" s="137"/>
      <c r="D85" s="137"/>
    </row>
    <row r="86" spans="2:4" x14ac:dyDescent="0.2">
      <c r="B86" s="139"/>
      <c r="C86" s="137"/>
      <c r="D86" s="137"/>
    </row>
    <row r="87" spans="2:4" x14ac:dyDescent="0.2">
      <c r="B87" s="139"/>
      <c r="C87" s="137"/>
      <c r="D87" s="137"/>
    </row>
    <row r="88" spans="2:4" x14ac:dyDescent="0.2">
      <c r="B88" s="139"/>
      <c r="C88" s="137"/>
      <c r="D88" s="137"/>
    </row>
    <row r="89" spans="2:4" x14ac:dyDescent="0.2">
      <c r="B89" s="139"/>
      <c r="C89" s="137"/>
      <c r="D89" s="137"/>
    </row>
    <row r="90" spans="2:4" x14ac:dyDescent="0.2">
      <c r="B90" s="139"/>
      <c r="C90" s="137"/>
      <c r="D90" s="137"/>
    </row>
    <row r="91" spans="2:4" x14ac:dyDescent="0.2">
      <c r="B91" s="139"/>
      <c r="C91" s="137"/>
      <c r="D91" s="137"/>
    </row>
    <row r="92" spans="2:4" x14ac:dyDescent="0.2">
      <c r="B92" s="139"/>
      <c r="C92" s="137"/>
      <c r="D92" s="137"/>
    </row>
    <row r="93" spans="2:4" x14ac:dyDescent="0.2">
      <c r="B93" s="139"/>
    </row>
    <row r="94" spans="2:4" x14ac:dyDescent="0.2">
      <c r="B94" s="139"/>
    </row>
    <row r="95" spans="2:4" x14ac:dyDescent="0.2">
      <c r="B95" s="139"/>
    </row>
    <row r="96" spans="2:4" x14ac:dyDescent="0.2">
      <c r="B96" s="139"/>
    </row>
    <row r="97" spans="2:2" x14ac:dyDescent="0.2">
      <c r="B97" s="139"/>
    </row>
    <row r="98" spans="2:2" x14ac:dyDescent="0.2">
      <c r="B98" s="139"/>
    </row>
    <row r="99" spans="2:2" x14ac:dyDescent="0.2">
      <c r="B99" s="139"/>
    </row>
    <row r="100" spans="2:2" x14ac:dyDescent="0.2">
      <c r="B100" s="139"/>
    </row>
    <row r="101" spans="2:2" x14ac:dyDescent="0.2">
      <c r="B101" s="139"/>
    </row>
    <row r="102" spans="2:2" x14ac:dyDescent="0.2">
      <c r="B102" s="139"/>
    </row>
    <row r="103" spans="2:2" x14ac:dyDescent="0.2">
      <c r="B103" s="139"/>
    </row>
    <row r="104" spans="2:2" x14ac:dyDescent="0.2">
      <c r="B104" s="139"/>
    </row>
    <row r="105" spans="2:2" x14ac:dyDescent="0.2">
      <c r="B105" s="139"/>
    </row>
    <row r="106" spans="2:2" x14ac:dyDescent="0.2">
      <c r="B106" s="139"/>
    </row>
    <row r="107" spans="2:2" x14ac:dyDescent="0.2">
      <c r="B107" s="139"/>
    </row>
    <row r="108" spans="2:2" x14ac:dyDescent="0.2">
      <c r="B108" s="139"/>
    </row>
    <row r="109" spans="2:2" x14ac:dyDescent="0.2">
      <c r="B109" s="139"/>
    </row>
    <row r="110" spans="2:2" x14ac:dyDescent="0.2">
      <c r="B110" s="139"/>
    </row>
    <row r="111" spans="2:2" x14ac:dyDescent="0.2">
      <c r="B111" s="139"/>
    </row>
    <row r="112" spans="2:2" x14ac:dyDescent="0.2">
      <c r="B112" s="139"/>
    </row>
    <row r="113" spans="2:2" x14ac:dyDescent="0.2">
      <c r="B113" s="139"/>
    </row>
    <row r="114" spans="2:2" x14ac:dyDescent="0.2">
      <c r="B114" s="139"/>
    </row>
    <row r="115" spans="2:2" x14ac:dyDescent="0.2">
      <c r="B115" s="139"/>
    </row>
    <row r="116" spans="2:2" x14ac:dyDescent="0.2">
      <c r="B116" s="139"/>
    </row>
    <row r="117" spans="2:2" x14ac:dyDescent="0.2">
      <c r="B117" s="139"/>
    </row>
    <row r="118" spans="2:2" x14ac:dyDescent="0.2">
      <c r="B118" s="139"/>
    </row>
    <row r="119" spans="2:2" x14ac:dyDescent="0.2">
      <c r="B119" s="139"/>
    </row>
    <row r="120" spans="2:2" x14ac:dyDescent="0.2">
      <c r="B120" s="139"/>
    </row>
    <row r="121" spans="2:2" x14ac:dyDescent="0.2">
      <c r="B121" s="139"/>
    </row>
    <row r="122" spans="2:2" x14ac:dyDescent="0.2">
      <c r="B122" s="139"/>
    </row>
    <row r="123" spans="2:2" x14ac:dyDescent="0.2">
      <c r="B123" s="139"/>
    </row>
    <row r="124" spans="2:2" x14ac:dyDescent="0.2">
      <c r="B124" s="139"/>
    </row>
    <row r="125" spans="2:2" x14ac:dyDescent="0.2">
      <c r="B125" s="139"/>
    </row>
    <row r="126" spans="2:2" x14ac:dyDescent="0.2">
      <c r="B126" s="139"/>
    </row>
    <row r="127" spans="2:2" x14ac:dyDescent="0.2">
      <c r="B127" s="139"/>
    </row>
    <row r="128" spans="2:2" x14ac:dyDescent="0.2">
      <c r="B128" s="139"/>
    </row>
    <row r="129" spans="2:2" x14ac:dyDescent="0.2">
      <c r="B129" s="139"/>
    </row>
    <row r="130" spans="2:2" x14ac:dyDescent="0.2">
      <c r="B130" s="139"/>
    </row>
    <row r="131" spans="2:2" x14ac:dyDescent="0.2">
      <c r="B131" s="139"/>
    </row>
    <row r="132" spans="2:2" x14ac:dyDescent="0.2">
      <c r="B132" s="139"/>
    </row>
    <row r="133" spans="2:2" x14ac:dyDescent="0.2">
      <c r="B133" s="139"/>
    </row>
    <row r="134" spans="2:2" x14ac:dyDescent="0.2">
      <c r="B134" s="139"/>
    </row>
    <row r="135" spans="2:2" x14ac:dyDescent="0.2">
      <c r="B135" s="139"/>
    </row>
    <row r="136" spans="2:2" x14ac:dyDescent="0.2">
      <c r="B136" s="139"/>
    </row>
    <row r="137" spans="2:2" x14ac:dyDescent="0.2">
      <c r="B137" s="139"/>
    </row>
    <row r="138" spans="2:2" x14ac:dyDescent="0.2">
      <c r="B138" s="139"/>
    </row>
    <row r="139" spans="2:2" x14ac:dyDescent="0.2">
      <c r="B139" s="139"/>
    </row>
    <row r="140" spans="2:2" x14ac:dyDescent="0.2">
      <c r="B140" s="139"/>
    </row>
    <row r="141" spans="2:2" x14ac:dyDescent="0.2">
      <c r="B141" s="139"/>
    </row>
    <row r="142" spans="2:2" x14ac:dyDescent="0.2">
      <c r="B142" s="139"/>
    </row>
    <row r="143" spans="2:2" x14ac:dyDescent="0.2">
      <c r="B143" s="139"/>
    </row>
    <row r="144" spans="2:2" x14ac:dyDescent="0.2">
      <c r="B144" s="139"/>
    </row>
    <row r="145" spans="2:2" x14ac:dyDescent="0.2">
      <c r="B145" s="139"/>
    </row>
    <row r="146" spans="2:2" x14ac:dyDescent="0.2">
      <c r="B146" s="139"/>
    </row>
    <row r="147" spans="2:2" x14ac:dyDescent="0.2">
      <c r="B147" s="139"/>
    </row>
    <row r="148" spans="2:2" x14ac:dyDescent="0.2">
      <c r="B148" s="139"/>
    </row>
    <row r="149" spans="2:2" x14ac:dyDescent="0.2">
      <c r="B149" s="139"/>
    </row>
    <row r="150" spans="2:2" x14ac:dyDescent="0.2">
      <c r="B150" s="139"/>
    </row>
    <row r="151" spans="2:2" x14ac:dyDescent="0.2">
      <c r="B151" s="139"/>
    </row>
    <row r="152" spans="2:2" x14ac:dyDescent="0.2">
      <c r="B152" s="139"/>
    </row>
    <row r="153" spans="2:2" x14ac:dyDescent="0.2">
      <c r="B153" s="139"/>
    </row>
    <row r="154" spans="2:2" x14ac:dyDescent="0.2">
      <c r="B154" s="139"/>
    </row>
    <row r="155" spans="2:2" x14ac:dyDescent="0.2">
      <c r="B155" s="139"/>
    </row>
    <row r="156" spans="2:2" x14ac:dyDescent="0.2">
      <c r="B156" s="139"/>
    </row>
    <row r="157" spans="2:2" x14ac:dyDescent="0.2">
      <c r="B157" s="139"/>
    </row>
    <row r="158" spans="2:2" x14ac:dyDescent="0.2">
      <c r="B158" s="139"/>
    </row>
    <row r="159" spans="2:2" x14ac:dyDescent="0.2">
      <c r="B159" s="139"/>
    </row>
    <row r="160" spans="2:2" x14ac:dyDescent="0.2">
      <c r="B160" s="139"/>
    </row>
    <row r="161" spans="2:2" x14ac:dyDescent="0.2">
      <c r="B161" s="139"/>
    </row>
    <row r="162" spans="2:2" x14ac:dyDescent="0.2">
      <c r="B162" s="139"/>
    </row>
    <row r="163" spans="2:2" x14ac:dyDescent="0.2">
      <c r="B163" s="139"/>
    </row>
    <row r="164" spans="2:2" x14ac:dyDescent="0.2">
      <c r="B164" s="139"/>
    </row>
    <row r="165" spans="2:2" x14ac:dyDescent="0.2">
      <c r="B165" s="139"/>
    </row>
    <row r="166" spans="2:2" x14ac:dyDescent="0.2">
      <c r="B166" s="139"/>
    </row>
    <row r="167" spans="2:2" x14ac:dyDescent="0.2">
      <c r="B167" s="139"/>
    </row>
    <row r="168" spans="2:2" x14ac:dyDescent="0.2">
      <c r="B168" s="139"/>
    </row>
    <row r="169" spans="2:2" x14ac:dyDescent="0.2">
      <c r="B169" s="139"/>
    </row>
    <row r="170" spans="2:2" x14ac:dyDescent="0.2">
      <c r="B170" s="139"/>
    </row>
    <row r="171" spans="2:2" x14ac:dyDescent="0.2">
      <c r="B171" s="139"/>
    </row>
    <row r="172" spans="2:2" x14ac:dyDescent="0.2">
      <c r="B172" s="139"/>
    </row>
    <row r="173" spans="2:2" x14ac:dyDescent="0.2">
      <c r="B173" s="139"/>
    </row>
    <row r="174" spans="2:2" x14ac:dyDescent="0.2">
      <c r="B174" s="139"/>
    </row>
    <row r="175" spans="2:2" x14ac:dyDescent="0.2">
      <c r="B175" s="139"/>
    </row>
    <row r="176" spans="2:2" x14ac:dyDescent="0.2">
      <c r="B176" s="139"/>
    </row>
    <row r="177" spans="2:2" x14ac:dyDescent="0.2">
      <c r="B177" s="139"/>
    </row>
    <row r="178" spans="2:2" x14ac:dyDescent="0.2">
      <c r="B178" s="139"/>
    </row>
    <row r="179" spans="2:2" x14ac:dyDescent="0.2">
      <c r="B179" s="139"/>
    </row>
    <row r="180" spans="2:2" x14ac:dyDescent="0.2">
      <c r="B180" s="139"/>
    </row>
    <row r="181" spans="2:2" x14ac:dyDescent="0.2">
      <c r="B181" s="139"/>
    </row>
    <row r="182" spans="2:2" x14ac:dyDescent="0.2">
      <c r="B182" s="139"/>
    </row>
    <row r="183" spans="2:2" x14ac:dyDescent="0.2">
      <c r="B183" s="139"/>
    </row>
    <row r="184" spans="2:2" x14ac:dyDescent="0.2">
      <c r="B184" s="139"/>
    </row>
    <row r="185" spans="2:2" x14ac:dyDescent="0.2">
      <c r="B185" s="139"/>
    </row>
    <row r="186" spans="2:2" x14ac:dyDescent="0.2">
      <c r="B186" s="139"/>
    </row>
    <row r="187" spans="2:2" x14ac:dyDescent="0.2">
      <c r="B187" s="139"/>
    </row>
    <row r="188" spans="2:2" x14ac:dyDescent="0.2">
      <c r="B188" s="139"/>
    </row>
    <row r="189" spans="2:2" x14ac:dyDescent="0.2">
      <c r="B189" s="139"/>
    </row>
    <row r="190" spans="2:2" x14ac:dyDescent="0.2">
      <c r="B190" s="139"/>
    </row>
    <row r="191" spans="2:2" x14ac:dyDescent="0.2">
      <c r="B191" s="139"/>
    </row>
    <row r="192" spans="2:2" x14ac:dyDescent="0.2">
      <c r="B192" s="139"/>
    </row>
    <row r="193" spans="2:2" x14ac:dyDescent="0.2">
      <c r="B193" s="139"/>
    </row>
    <row r="194" spans="2:2" x14ac:dyDescent="0.2">
      <c r="B194" s="139"/>
    </row>
    <row r="195" spans="2:2" x14ac:dyDescent="0.2">
      <c r="B195" s="139"/>
    </row>
    <row r="196" spans="2:2" x14ac:dyDescent="0.2">
      <c r="B196" s="139"/>
    </row>
    <row r="197" spans="2:2" x14ac:dyDescent="0.2">
      <c r="B197" s="139"/>
    </row>
    <row r="198" spans="2:2" x14ac:dyDescent="0.2">
      <c r="B198" s="139"/>
    </row>
    <row r="199" spans="2:2" x14ac:dyDescent="0.2">
      <c r="B199" s="139"/>
    </row>
    <row r="200" spans="2:2" x14ac:dyDescent="0.2">
      <c r="B200" s="139"/>
    </row>
    <row r="201" spans="2:2" x14ac:dyDescent="0.2">
      <c r="B201" s="139"/>
    </row>
    <row r="202" spans="2:2" x14ac:dyDescent="0.2">
      <c r="B202" s="139"/>
    </row>
    <row r="203" spans="2:2" x14ac:dyDescent="0.2">
      <c r="B203" s="139"/>
    </row>
    <row r="204" spans="2:2" x14ac:dyDescent="0.2">
      <c r="B204" s="139"/>
    </row>
    <row r="205" spans="2:2" x14ac:dyDescent="0.2">
      <c r="B205" s="139"/>
    </row>
    <row r="206" spans="2:2" x14ac:dyDescent="0.2">
      <c r="B206" s="139"/>
    </row>
    <row r="207" spans="2:2" x14ac:dyDescent="0.2">
      <c r="B207" s="139"/>
    </row>
    <row r="208" spans="2:2" x14ac:dyDescent="0.2">
      <c r="B208" s="139"/>
    </row>
    <row r="209" spans="2:2" x14ac:dyDescent="0.2">
      <c r="B209" s="139"/>
    </row>
    <row r="210" spans="2:2" x14ac:dyDescent="0.2">
      <c r="B210" s="139"/>
    </row>
    <row r="211" spans="2:2" x14ac:dyDescent="0.2">
      <c r="B211" s="139"/>
    </row>
    <row r="212" spans="2:2" x14ac:dyDescent="0.2">
      <c r="B212" s="139"/>
    </row>
    <row r="213" spans="2:2" x14ac:dyDescent="0.2">
      <c r="B213" s="139"/>
    </row>
    <row r="214" spans="2:2" x14ac:dyDescent="0.2">
      <c r="B214" s="139"/>
    </row>
    <row r="215" spans="2:2" x14ac:dyDescent="0.2">
      <c r="B215" s="139"/>
    </row>
    <row r="216" spans="2:2" x14ac:dyDescent="0.2">
      <c r="B216" s="139"/>
    </row>
    <row r="217" spans="2:2" x14ac:dyDescent="0.2">
      <c r="B217" s="139"/>
    </row>
    <row r="218" spans="2:2" x14ac:dyDescent="0.2">
      <c r="B218" s="139"/>
    </row>
    <row r="219" spans="2:2" x14ac:dyDescent="0.2">
      <c r="B219" s="139"/>
    </row>
    <row r="220" spans="2:2" x14ac:dyDescent="0.2">
      <c r="B220" s="139"/>
    </row>
    <row r="221" spans="2:2" x14ac:dyDescent="0.2">
      <c r="B221" s="139"/>
    </row>
    <row r="222" spans="2:2" x14ac:dyDescent="0.2">
      <c r="B222" s="139"/>
    </row>
    <row r="223" spans="2:2" x14ac:dyDescent="0.2">
      <c r="B223" s="139"/>
    </row>
    <row r="224" spans="2:2" x14ac:dyDescent="0.2">
      <c r="B224" s="139"/>
    </row>
    <row r="225" spans="2:2" x14ac:dyDescent="0.2">
      <c r="B225" s="139"/>
    </row>
    <row r="226" spans="2:2" x14ac:dyDescent="0.2">
      <c r="B226" s="139"/>
    </row>
    <row r="227" spans="2:2" x14ac:dyDescent="0.2">
      <c r="B227" s="139"/>
    </row>
    <row r="228" spans="2:2" x14ac:dyDescent="0.2">
      <c r="B228" s="139"/>
    </row>
    <row r="229" spans="2:2" x14ac:dyDescent="0.2">
      <c r="B229" s="139"/>
    </row>
    <row r="230" spans="2:2" x14ac:dyDescent="0.2">
      <c r="B230" s="139"/>
    </row>
    <row r="231" spans="2:2" x14ac:dyDescent="0.2">
      <c r="B231" s="139"/>
    </row>
    <row r="232" spans="2:2" x14ac:dyDescent="0.2">
      <c r="B232" s="139"/>
    </row>
    <row r="233" spans="2:2" x14ac:dyDescent="0.2">
      <c r="B233" s="139"/>
    </row>
    <row r="234" spans="2:2" x14ac:dyDescent="0.2">
      <c r="B234" s="139"/>
    </row>
    <row r="235" spans="2:2" x14ac:dyDescent="0.2">
      <c r="B235" s="139"/>
    </row>
    <row r="236" spans="2:2" x14ac:dyDescent="0.2">
      <c r="B236" s="139"/>
    </row>
    <row r="237" spans="2:2" x14ac:dyDescent="0.2">
      <c r="B237" s="139"/>
    </row>
    <row r="238" spans="2:2" x14ac:dyDescent="0.2">
      <c r="B238" s="139"/>
    </row>
    <row r="239" spans="2:2" x14ac:dyDescent="0.2">
      <c r="B239" s="139"/>
    </row>
    <row r="240" spans="2:2" x14ac:dyDescent="0.2">
      <c r="B240" s="139"/>
    </row>
    <row r="241" spans="2:2" x14ac:dyDescent="0.2">
      <c r="B241" s="139"/>
    </row>
    <row r="242" spans="2:2" x14ac:dyDescent="0.2">
      <c r="B242" s="139"/>
    </row>
    <row r="243" spans="2:2" x14ac:dyDescent="0.2">
      <c r="B243" s="139"/>
    </row>
    <row r="244" spans="2:2" x14ac:dyDescent="0.2">
      <c r="B244" s="139"/>
    </row>
    <row r="245" spans="2:2" x14ac:dyDescent="0.2">
      <c r="B245" s="139"/>
    </row>
    <row r="246" spans="2:2" x14ac:dyDescent="0.2">
      <c r="B246" s="139"/>
    </row>
    <row r="247" spans="2:2" x14ac:dyDescent="0.2">
      <c r="B247" s="139"/>
    </row>
    <row r="248" spans="2:2" x14ac:dyDescent="0.2">
      <c r="B248" s="139"/>
    </row>
    <row r="249" spans="2:2" x14ac:dyDescent="0.2">
      <c r="B249" s="139"/>
    </row>
    <row r="250" spans="2:2" x14ac:dyDescent="0.2">
      <c r="B250" s="139"/>
    </row>
    <row r="251" spans="2:2" x14ac:dyDescent="0.2">
      <c r="B251" s="139"/>
    </row>
    <row r="252" spans="2:2" x14ac:dyDescent="0.2">
      <c r="B252" s="139"/>
    </row>
    <row r="253" spans="2:2" x14ac:dyDescent="0.2">
      <c r="B253" s="139"/>
    </row>
    <row r="254" spans="2:2" x14ac:dyDescent="0.2">
      <c r="B254" s="139"/>
    </row>
    <row r="255" spans="2:2" x14ac:dyDescent="0.2">
      <c r="B255" s="139"/>
    </row>
    <row r="256" spans="2:2" x14ac:dyDescent="0.2">
      <c r="B256" s="139"/>
    </row>
    <row r="257" spans="2:2" x14ac:dyDescent="0.2">
      <c r="B257" s="139"/>
    </row>
    <row r="258" spans="2:2" x14ac:dyDescent="0.2">
      <c r="B258" s="139"/>
    </row>
    <row r="259" spans="2:2" x14ac:dyDescent="0.2">
      <c r="B259" s="139"/>
    </row>
    <row r="260" spans="2:2" x14ac:dyDescent="0.2">
      <c r="B260" s="139"/>
    </row>
    <row r="261" spans="2:2" x14ac:dyDescent="0.2">
      <c r="B261" s="139"/>
    </row>
    <row r="262" spans="2:2" x14ac:dyDescent="0.2">
      <c r="B262" s="139"/>
    </row>
    <row r="263" spans="2:2" x14ac:dyDescent="0.2">
      <c r="B263" s="139"/>
    </row>
    <row r="264" spans="2:2" x14ac:dyDescent="0.2">
      <c r="B264" s="139"/>
    </row>
    <row r="265" spans="2:2" x14ac:dyDescent="0.2">
      <c r="B265" s="139"/>
    </row>
    <row r="266" spans="2:2" x14ac:dyDescent="0.2">
      <c r="B266" s="139"/>
    </row>
    <row r="267" spans="2:2" x14ac:dyDescent="0.2">
      <c r="B267" s="139"/>
    </row>
    <row r="268" spans="2:2" x14ac:dyDescent="0.2">
      <c r="B268" s="139"/>
    </row>
    <row r="269" spans="2:2" x14ac:dyDescent="0.2">
      <c r="B269" s="139"/>
    </row>
    <row r="270" spans="2:2" x14ac:dyDescent="0.2">
      <c r="B270" s="139"/>
    </row>
    <row r="271" spans="2:2" x14ac:dyDescent="0.2">
      <c r="B271" s="139"/>
    </row>
    <row r="272" spans="2:2" x14ac:dyDescent="0.2">
      <c r="B272" s="139"/>
    </row>
    <row r="273" spans="2:2" x14ac:dyDescent="0.2">
      <c r="B273" s="139"/>
    </row>
    <row r="274" spans="2:2" x14ac:dyDescent="0.2">
      <c r="B274" s="139"/>
    </row>
    <row r="275" spans="2:2" x14ac:dyDescent="0.2">
      <c r="B275" s="139"/>
    </row>
    <row r="276" spans="2:2" x14ac:dyDescent="0.2">
      <c r="B276" s="139"/>
    </row>
    <row r="277" spans="2:2" x14ac:dyDescent="0.2">
      <c r="B277" s="139"/>
    </row>
    <row r="278" spans="2:2" x14ac:dyDescent="0.2">
      <c r="B278" s="139"/>
    </row>
    <row r="279" spans="2:2" x14ac:dyDescent="0.2">
      <c r="B279" s="139"/>
    </row>
    <row r="280" spans="2:2" x14ac:dyDescent="0.2">
      <c r="B280" s="139"/>
    </row>
    <row r="281" spans="2:2" x14ac:dyDescent="0.2">
      <c r="B281" s="139"/>
    </row>
    <row r="282" spans="2:2" x14ac:dyDescent="0.2">
      <c r="B282" s="139"/>
    </row>
    <row r="283" spans="2:2" x14ac:dyDescent="0.2">
      <c r="B283" s="139"/>
    </row>
    <row r="284" spans="2:2" x14ac:dyDescent="0.2">
      <c r="B284" s="139"/>
    </row>
    <row r="285" spans="2:2" x14ac:dyDescent="0.2">
      <c r="B285" s="139"/>
    </row>
    <row r="286" spans="2:2" x14ac:dyDescent="0.2">
      <c r="B286" s="139"/>
    </row>
    <row r="287" spans="2:2" x14ac:dyDescent="0.2">
      <c r="B287" s="139"/>
    </row>
    <row r="288" spans="2:2" x14ac:dyDescent="0.2">
      <c r="B288" s="139"/>
    </row>
    <row r="289" spans="2:2" x14ac:dyDescent="0.2">
      <c r="B289" s="139"/>
    </row>
    <row r="290" spans="2:2" x14ac:dyDescent="0.2">
      <c r="B290" s="139"/>
    </row>
    <row r="291" spans="2:2" x14ac:dyDescent="0.2">
      <c r="B291" s="139"/>
    </row>
    <row r="292" spans="2:2" x14ac:dyDescent="0.2">
      <c r="B292" s="139"/>
    </row>
    <row r="293" spans="2:2" x14ac:dyDescent="0.2">
      <c r="B293" s="139"/>
    </row>
    <row r="294" spans="2:2" x14ac:dyDescent="0.2">
      <c r="B294" s="139"/>
    </row>
    <row r="295" spans="2:2" x14ac:dyDescent="0.2">
      <c r="B295" s="139"/>
    </row>
    <row r="296" spans="2:2" x14ac:dyDescent="0.2">
      <c r="B296" s="139"/>
    </row>
    <row r="297" spans="2:2" x14ac:dyDescent="0.2">
      <c r="B297" s="139"/>
    </row>
    <row r="298" spans="2:2" x14ac:dyDescent="0.2">
      <c r="B298" s="139"/>
    </row>
    <row r="299" spans="2:2" x14ac:dyDescent="0.2">
      <c r="B299" s="139"/>
    </row>
    <row r="300" spans="2:2" x14ac:dyDescent="0.2">
      <c r="B300" s="139"/>
    </row>
    <row r="301" spans="2:2" x14ac:dyDescent="0.2">
      <c r="B301" s="139"/>
    </row>
    <row r="302" spans="2:2" x14ac:dyDescent="0.2">
      <c r="B302" s="139"/>
    </row>
    <row r="303" spans="2:2" x14ac:dyDescent="0.2">
      <c r="B303" s="139"/>
    </row>
    <row r="304" spans="2:2" x14ac:dyDescent="0.2">
      <c r="B304" s="139"/>
    </row>
    <row r="305" spans="2:2" x14ac:dyDescent="0.2">
      <c r="B305" s="139"/>
    </row>
    <row r="306" spans="2:2" x14ac:dyDescent="0.2">
      <c r="B306" s="139"/>
    </row>
    <row r="307" spans="2:2" x14ac:dyDescent="0.2">
      <c r="B307" s="139"/>
    </row>
    <row r="308" spans="2:2" x14ac:dyDescent="0.2">
      <c r="B308" s="139"/>
    </row>
    <row r="309" spans="2:2" x14ac:dyDescent="0.2">
      <c r="B309" s="139"/>
    </row>
    <row r="310" spans="2:2" x14ac:dyDescent="0.2">
      <c r="B310" s="139"/>
    </row>
    <row r="311" spans="2:2" x14ac:dyDescent="0.2">
      <c r="B311" s="139"/>
    </row>
    <row r="312" spans="2:2" x14ac:dyDescent="0.2">
      <c r="B312" s="139"/>
    </row>
    <row r="313" spans="2:2" x14ac:dyDescent="0.2">
      <c r="B313" s="139"/>
    </row>
    <row r="314" spans="2:2" x14ac:dyDescent="0.2">
      <c r="B314" s="139"/>
    </row>
    <row r="315" spans="2:2" x14ac:dyDescent="0.2">
      <c r="B315" s="139"/>
    </row>
    <row r="316" spans="2:2" x14ac:dyDescent="0.2">
      <c r="B316" s="139"/>
    </row>
    <row r="317" spans="2:2" x14ac:dyDescent="0.2">
      <c r="B317" s="139"/>
    </row>
    <row r="318" spans="2:2" x14ac:dyDescent="0.2">
      <c r="B318" s="139"/>
    </row>
    <row r="319" spans="2:2" x14ac:dyDescent="0.2">
      <c r="B319" s="139"/>
    </row>
    <row r="320" spans="2:2" x14ac:dyDescent="0.2">
      <c r="B320" s="139"/>
    </row>
    <row r="321" spans="2:2" x14ac:dyDescent="0.2">
      <c r="B321" s="139"/>
    </row>
    <row r="322" spans="2:2" x14ac:dyDescent="0.2">
      <c r="B322" s="139"/>
    </row>
    <row r="323" spans="2:2" x14ac:dyDescent="0.2">
      <c r="B323" s="139"/>
    </row>
    <row r="324" spans="2:2" x14ac:dyDescent="0.2">
      <c r="B324" s="139"/>
    </row>
    <row r="325" spans="2:2" x14ac:dyDescent="0.2">
      <c r="B325" s="139"/>
    </row>
    <row r="326" spans="2:2" x14ac:dyDescent="0.2">
      <c r="B326" s="139"/>
    </row>
    <row r="327" spans="2:2" x14ac:dyDescent="0.2">
      <c r="B327" s="139"/>
    </row>
    <row r="328" spans="2:2" x14ac:dyDescent="0.2">
      <c r="B328" s="139"/>
    </row>
    <row r="329" spans="2:2" x14ac:dyDescent="0.2">
      <c r="B329" s="139"/>
    </row>
    <row r="330" spans="2:2" x14ac:dyDescent="0.2">
      <c r="B330" s="139"/>
    </row>
    <row r="331" spans="2:2" x14ac:dyDescent="0.2">
      <c r="B331" s="139"/>
    </row>
    <row r="332" spans="2:2" x14ac:dyDescent="0.2">
      <c r="B332" s="139"/>
    </row>
    <row r="333" spans="2:2" x14ac:dyDescent="0.2">
      <c r="B333" s="139"/>
    </row>
    <row r="334" spans="2:2" x14ac:dyDescent="0.2">
      <c r="B334" s="139"/>
    </row>
    <row r="335" spans="2:2" x14ac:dyDescent="0.2">
      <c r="B335" s="139"/>
    </row>
    <row r="336" spans="2:2" x14ac:dyDescent="0.2">
      <c r="B336" s="139"/>
    </row>
    <row r="337" spans="2:2" x14ac:dyDescent="0.2">
      <c r="B337" s="139"/>
    </row>
    <row r="338" spans="2:2" x14ac:dyDescent="0.2">
      <c r="B338" s="139"/>
    </row>
    <row r="339" spans="2:2" x14ac:dyDescent="0.2">
      <c r="B339" s="139"/>
    </row>
    <row r="340" spans="2:2" x14ac:dyDescent="0.2">
      <c r="B340" s="139"/>
    </row>
    <row r="341" spans="2:2" x14ac:dyDescent="0.2">
      <c r="B341" s="139"/>
    </row>
    <row r="342" spans="2:2" x14ac:dyDescent="0.2">
      <c r="B342" s="139"/>
    </row>
    <row r="343" spans="2:2" x14ac:dyDescent="0.2">
      <c r="B343" s="139"/>
    </row>
    <row r="344" spans="2:2" x14ac:dyDescent="0.2">
      <c r="B344" s="139"/>
    </row>
    <row r="345" spans="2:2" x14ac:dyDescent="0.2">
      <c r="B345" s="139"/>
    </row>
    <row r="346" spans="2:2" x14ac:dyDescent="0.2">
      <c r="B346" s="139"/>
    </row>
    <row r="347" spans="2:2" x14ac:dyDescent="0.2">
      <c r="B347" s="139"/>
    </row>
    <row r="348" spans="2:2" x14ac:dyDescent="0.2">
      <c r="B348" s="139"/>
    </row>
    <row r="349" spans="2:2" x14ac:dyDescent="0.2">
      <c r="B349" s="139"/>
    </row>
    <row r="350" spans="2:2" x14ac:dyDescent="0.2">
      <c r="B350" s="139"/>
    </row>
    <row r="351" spans="2:2" x14ac:dyDescent="0.2">
      <c r="B351" s="139"/>
    </row>
    <row r="352" spans="2:2" x14ac:dyDescent="0.2">
      <c r="B352" s="139"/>
    </row>
    <row r="353" spans="2:2" x14ac:dyDescent="0.2">
      <c r="B353" s="139"/>
    </row>
    <row r="354" spans="2:2" x14ac:dyDescent="0.2">
      <c r="B354" s="139"/>
    </row>
    <row r="355" spans="2:2" x14ac:dyDescent="0.2">
      <c r="B355" s="139"/>
    </row>
    <row r="356" spans="2:2" x14ac:dyDescent="0.2">
      <c r="B356" s="139"/>
    </row>
    <row r="357" spans="2:2" x14ac:dyDescent="0.2">
      <c r="B357" s="139"/>
    </row>
    <row r="358" spans="2:2" x14ac:dyDescent="0.2">
      <c r="B358" s="139"/>
    </row>
    <row r="359" spans="2:2" x14ac:dyDescent="0.2">
      <c r="B359" s="139"/>
    </row>
    <row r="360" spans="2:2" x14ac:dyDescent="0.2">
      <c r="B360" s="139"/>
    </row>
    <row r="361" spans="2:2" x14ac:dyDescent="0.2">
      <c r="B361" s="139"/>
    </row>
    <row r="362" spans="2:2" x14ac:dyDescent="0.2">
      <c r="B362" s="139"/>
    </row>
    <row r="363" spans="2:2" x14ac:dyDescent="0.2">
      <c r="B363" s="139"/>
    </row>
    <row r="364" spans="2:2" x14ac:dyDescent="0.2">
      <c r="B364" s="139"/>
    </row>
    <row r="365" spans="2:2" x14ac:dyDescent="0.2">
      <c r="B365" s="139"/>
    </row>
    <row r="366" spans="2:2" x14ac:dyDescent="0.2">
      <c r="B366" s="139"/>
    </row>
    <row r="367" spans="2:2" x14ac:dyDescent="0.2">
      <c r="B367" s="139"/>
    </row>
    <row r="368" spans="2:2" x14ac:dyDescent="0.2">
      <c r="B368" s="139"/>
    </row>
    <row r="369" spans="2:2" x14ac:dyDescent="0.2">
      <c r="B369" s="139"/>
    </row>
    <row r="370" spans="2:2" x14ac:dyDescent="0.2">
      <c r="B370" s="139"/>
    </row>
    <row r="371" spans="2:2" x14ac:dyDescent="0.2">
      <c r="B371" s="139"/>
    </row>
    <row r="372" spans="2:2" x14ac:dyDescent="0.2">
      <c r="B372" s="139"/>
    </row>
    <row r="373" spans="2:2" x14ac:dyDescent="0.2">
      <c r="B373" s="139"/>
    </row>
    <row r="374" spans="2:2" x14ac:dyDescent="0.2">
      <c r="B374" s="139"/>
    </row>
    <row r="375" spans="2:2" x14ac:dyDescent="0.2">
      <c r="B375" s="139"/>
    </row>
    <row r="376" spans="2:2" x14ac:dyDescent="0.2">
      <c r="B376" s="139"/>
    </row>
    <row r="377" spans="2:2" x14ac:dyDescent="0.2">
      <c r="B377" s="139"/>
    </row>
    <row r="378" spans="2:2" x14ac:dyDescent="0.2">
      <c r="B378" s="139"/>
    </row>
    <row r="379" spans="2:2" x14ac:dyDescent="0.2">
      <c r="B379" s="139"/>
    </row>
    <row r="380" spans="2:2" x14ac:dyDescent="0.2">
      <c r="B380" s="139"/>
    </row>
    <row r="381" spans="2:2" x14ac:dyDescent="0.2">
      <c r="B381" s="139"/>
    </row>
    <row r="382" spans="2:2" x14ac:dyDescent="0.2">
      <c r="B382" s="139"/>
    </row>
    <row r="383" spans="2:2" x14ac:dyDescent="0.2">
      <c r="B383" s="139"/>
    </row>
    <row r="384" spans="2:2" x14ac:dyDescent="0.2">
      <c r="B384" s="139"/>
    </row>
    <row r="385" spans="2:2" x14ac:dyDescent="0.2">
      <c r="B385" s="139"/>
    </row>
    <row r="386" spans="2:2" x14ac:dyDescent="0.2">
      <c r="B386" s="139"/>
    </row>
    <row r="387" spans="2:2" x14ac:dyDescent="0.2">
      <c r="B387" s="139"/>
    </row>
    <row r="388" spans="2:2" x14ac:dyDescent="0.2">
      <c r="B388" s="139"/>
    </row>
    <row r="389" spans="2:2" x14ac:dyDescent="0.2">
      <c r="B389" s="139"/>
    </row>
    <row r="390" spans="2:2" x14ac:dyDescent="0.2">
      <c r="B390" s="139"/>
    </row>
    <row r="391" spans="2:2" x14ac:dyDescent="0.2">
      <c r="B391" s="139"/>
    </row>
    <row r="392" spans="2:2" x14ac:dyDescent="0.2">
      <c r="B392" s="139"/>
    </row>
    <row r="393" spans="2:2" x14ac:dyDescent="0.2">
      <c r="B393" s="139"/>
    </row>
    <row r="394" spans="2:2" x14ac:dyDescent="0.2">
      <c r="B394" s="139"/>
    </row>
    <row r="395" spans="2:2" x14ac:dyDescent="0.2">
      <c r="B395" s="139"/>
    </row>
    <row r="396" spans="2:2" x14ac:dyDescent="0.2">
      <c r="B396" s="139"/>
    </row>
    <row r="397" spans="2:2" x14ac:dyDescent="0.2">
      <c r="B397" s="139"/>
    </row>
    <row r="398" spans="2:2" x14ac:dyDescent="0.2">
      <c r="B398" s="139"/>
    </row>
    <row r="399" spans="2:2" x14ac:dyDescent="0.2">
      <c r="B399" s="139"/>
    </row>
    <row r="400" spans="2:2" x14ac:dyDescent="0.2">
      <c r="B400" s="139"/>
    </row>
    <row r="401" spans="2:2" x14ac:dyDescent="0.2">
      <c r="B401" s="139"/>
    </row>
    <row r="402" spans="2:2" x14ac:dyDescent="0.2">
      <c r="B402" s="139"/>
    </row>
    <row r="403" spans="2:2" x14ac:dyDescent="0.2">
      <c r="B403" s="139"/>
    </row>
    <row r="404" spans="2:2" x14ac:dyDescent="0.2">
      <c r="B404" s="139"/>
    </row>
    <row r="405" spans="2:2" x14ac:dyDescent="0.2">
      <c r="B405" s="139"/>
    </row>
    <row r="406" spans="2:2" x14ac:dyDescent="0.2">
      <c r="B406" s="139"/>
    </row>
    <row r="407" spans="2:2" x14ac:dyDescent="0.2">
      <c r="B407" s="139"/>
    </row>
    <row r="408" spans="2:2" x14ac:dyDescent="0.2">
      <c r="B408" s="139"/>
    </row>
    <row r="409" spans="2:2" x14ac:dyDescent="0.2">
      <c r="B409" s="139"/>
    </row>
    <row r="410" spans="2:2" x14ac:dyDescent="0.2">
      <c r="B410" s="139"/>
    </row>
    <row r="411" spans="2:2" x14ac:dyDescent="0.2">
      <c r="B411" s="139"/>
    </row>
    <row r="412" spans="2:2" x14ac:dyDescent="0.2">
      <c r="B412" s="139"/>
    </row>
    <row r="413" spans="2:2" x14ac:dyDescent="0.2">
      <c r="B413" s="139"/>
    </row>
    <row r="414" spans="2:2" x14ac:dyDescent="0.2">
      <c r="B414" s="139"/>
    </row>
    <row r="415" spans="2:2" x14ac:dyDescent="0.2">
      <c r="B415" s="139"/>
    </row>
    <row r="416" spans="2:2" x14ac:dyDescent="0.2">
      <c r="B416" s="139"/>
    </row>
    <row r="417" spans="2:2" x14ac:dyDescent="0.2">
      <c r="B417" s="139"/>
    </row>
    <row r="418" spans="2:2" x14ac:dyDescent="0.2">
      <c r="B418" s="139"/>
    </row>
    <row r="419" spans="2:2" x14ac:dyDescent="0.2">
      <c r="B419" s="139"/>
    </row>
    <row r="420" spans="2:2" x14ac:dyDescent="0.2">
      <c r="B420" s="139"/>
    </row>
    <row r="421" spans="2:2" x14ac:dyDescent="0.2">
      <c r="B421" s="139"/>
    </row>
    <row r="422" spans="2:2" x14ac:dyDescent="0.2">
      <c r="B422" s="139"/>
    </row>
    <row r="423" spans="2:2" x14ac:dyDescent="0.2">
      <c r="B423" s="139"/>
    </row>
    <row r="424" spans="2:2" x14ac:dyDescent="0.2">
      <c r="B424" s="139"/>
    </row>
    <row r="425" spans="2:2" x14ac:dyDescent="0.2">
      <c r="B425" s="139"/>
    </row>
    <row r="426" spans="2:2" x14ac:dyDescent="0.2">
      <c r="B426" s="139"/>
    </row>
    <row r="427" spans="2:2" x14ac:dyDescent="0.2">
      <c r="B427" s="139"/>
    </row>
    <row r="428" spans="2:2" x14ac:dyDescent="0.2">
      <c r="B428" s="139"/>
    </row>
    <row r="429" spans="2:2" x14ac:dyDescent="0.2">
      <c r="B429" s="139"/>
    </row>
    <row r="430" spans="2:2" x14ac:dyDescent="0.2">
      <c r="B430" s="139"/>
    </row>
    <row r="431" spans="2:2" x14ac:dyDescent="0.2">
      <c r="B431" s="139"/>
    </row>
    <row r="432" spans="2:2" x14ac:dyDescent="0.2">
      <c r="B432" s="139"/>
    </row>
    <row r="433" spans="2:2" x14ac:dyDescent="0.2">
      <c r="B433" s="139"/>
    </row>
    <row r="434" spans="2:2" x14ac:dyDescent="0.2">
      <c r="B434" s="139"/>
    </row>
    <row r="435" spans="2:2" x14ac:dyDescent="0.2">
      <c r="B435" s="139"/>
    </row>
    <row r="436" spans="2:2" x14ac:dyDescent="0.2">
      <c r="B436" s="139"/>
    </row>
    <row r="437" spans="2:2" x14ac:dyDescent="0.2">
      <c r="B437" s="139"/>
    </row>
    <row r="438" spans="2:2" x14ac:dyDescent="0.2">
      <c r="B438" s="139"/>
    </row>
    <row r="439" spans="2:2" x14ac:dyDescent="0.2">
      <c r="B439" s="139"/>
    </row>
    <row r="440" spans="2:2" x14ac:dyDescent="0.2">
      <c r="B440" s="139"/>
    </row>
    <row r="441" spans="2:2" x14ac:dyDescent="0.2">
      <c r="B441" s="139"/>
    </row>
    <row r="442" spans="2:2" x14ac:dyDescent="0.2">
      <c r="B442" s="139"/>
    </row>
    <row r="443" spans="2:2" x14ac:dyDescent="0.2">
      <c r="B443" s="139"/>
    </row>
    <row r="444" spans="2:2" x14ac:dyDescent="0.2">
      <c r="B444" s="139"/>
    </row>
    <row r="445" spans="2:2" x14ac:dyDescent="0.2">
      <c r="B445" s="139"/>
    </row>
    <row r="446" spans="2:2" x14ac:dyDescent="0.2">
      <c r="B446" s="139"/>
    </row>
    <row r="447" spans="2:2" x14ac:dyDescent="0.2">
      <c r="B447" s="139"/>
    </row>
    <row r="448" spans="2:2" x14ac:dyDescent="0.2">
      <c r="B448" s="139"/>
    </row>
    <row r="449" spans="2:2" x14ac:dyDescent="0.2">
      <c r="B449" s="139"/>
    </row>
    <row r="450" spans="2:2" x14ac:dyDescent="0.2">
      <c r="B450" s="139"/>
    </row>
    <row r="451" spans="2:2" x14ac:dyDescent="0.2">
      <c r="B451" s="139"/>
    </row>
    <row r="452" spans="2:2" x14ac:dyDescent="0.2">
      <c r="B452" s="139"/>
    </row>
    <row r="453" spans="2:2" x14ac:dyDescent="0.2">
      <c r="B453" s="139"/>
    </row>
    <row r="454" spans="2:2" x14ac:dyDescent="0.2">
      <c r="B454" s="139"/>
    </row>
    <row r="455" spans="2:2" x14ac:dyDescent="0.2">
      <c r="B455" s="139"/>
    </row>
    <row r="456" spans="2:2" x14ac:dyDescent="0.2">
      <c r="B456" s="139"/>
    </row>
    <row r="457" spans="2:2" x14ac:dyDescent="0.2">
      <c r="B457" s="139"/>
    </row>
    <row r="458" spans="2:2" x14ac:dyDescent="0.2">
      <c r="B458" s="139"/>
    </row>
    <row r="459" spans="2:2" x14ac:dyDescent="0.2">
      <c r="B459" s="139"/>
    </row>
    <row r="460" spans="2:2" x14ac:dyDescent="0.2">
      <c r="B460" s="139"/>
    </row>
    <row r="461" spans="2:2" x14ac:dyDescent="0.2">
      <c r="B461" s="139"/>
    </row>
    <row r="462" spans="2:2" x14ac:dyDescent="0.2">
      <c r="B462" s="139"/>
    </row>
    <row r="463" spans="2:2" x14ac:dyDescent="0.2">
      <c r="B463" s="139"/>
    </row>
    <row r="464" spans="2:2" x14ac:dyDescent="0.2">
      <c r="B464" s="139"/>
    </row>
    <row r="465" spans="2:2" x14ac:dyDescent="0.2">
      <c r="B465" s="139"/>
    </row>
    <row r="466" spans="2:2" x14ac:dyDescent="0.2">
      <c r="B466" s="139"/>
    </row>
    <row r="467" spans="2:2" x14ac:dyDescent="0.2">
      <c r="B467" s="139"/>
    </row>
    <row r="468" spans="2:2" x14ac:dyDescent="0.2">
      <c r="B468" s="139"/>
    </row>
    <row r="469" spans="2:2" x14ac:dyDescent="0.2">
      <c r="B469" s="139"/>
    </row>
    <row r="470" spans="2:2" x14ac:dyDescent="0.2">
      <c r="B470" s="139"/>
    </row>
    <row r="471" spans="2:2" x14ac:dyDescent="0.2">
      <c r="B471" s="139"/>
    </row>
    <row r="472" spans="2:2" x14ac:dyDescent="0.2">
      <c r="B472" s="139"/>
    </row>
    <row r="473" spans="2:2" x14ac:dyDescent="0.2">
      <c r="B473" s="139"/>
    </row>
    <row r="474" spans="2:2" x14ac:dyDescent="0.2">
      <c r="B474" s="139"/>
    </row>
    <row r="475" spans="2:2" x14ac:dyDescent="0.2">
      <c r="B475" s="139"/>
    </row>
    <row r="476" spans="2:2" x14ac:dyDescent="0.2">
      <c r="B476" s="139"/>
    </row>
    <row r="477" spans="2:2" x14ac:dyDescent="0.2">
      <c r="B477" s="139"/>
    </row>
    <row r="478" spans="2:2" x14ac:dyDescent="0.2">
      <c r="B478" s="139"/>
    </row>
    <row r="479" spans="2:2" x14ac:dyDescent="0.2">
      <c r="B479" s="139"/>
    </row>
    <row r="480" spans="2:2" x14ac:dyDescent="0.2">
      <c r="B480" s="139"/>
    </row>
    <row r="481" spans="2:2" x14ac:dyDescent="0.2">
      <c r="B481" s="139"/>
    </row>
    <row r="482" spans="2:2" x14ac:dyDescent="0.2">
      <c r="B482" s="139"/>
    </row>
    <row r="483" spans="2:2" x14ac:dyDescent="0.2">
      <c r="B483" s="139"/>
    </row>
    <row r="484" spans="2:2" x14ac:dyDescent="0.2">
      <c r="B484" s="139"/>
    </row>
    <row r="485" spans="2:2" x14ac:dyDescent="0.2">
      <c r="B485" s="139"/>
    </row>
    <row r="486" spans="2:2" x14ac:dyDescent="0.2">
      <c r="B486" s="139"/>
    </row>
    <row r="487" spans="2:2" x14ac:dyDescent="0.2">
      <c r="B487" s="139"/>
    </row>
    <row r="488" spans="2:2" x14ac:dyDescent="0.2">
      <c r="B488" s="139"/>
    </row>
    <row r="489" spans="2:2" x14ac:dyDescent="0.2">
      <c r="B489" s="139"/>
    </row>
    <row r="490" spans="2:2" x14ac:dyDescent="0.2">
      <c r="B490" s="139"/>
    </row>
    <row r="491" spans="2:2" x14ac:dyDescent="0.2">
      <c r="B491" s="139"/>
    </row>
    <row r="492" spans="2:2" x14ac:dyDescent="0.2">
      <c r="B492" s="139"/>
    </row>
    <row r="493" spans="2:2" x14ac:dyDescent="0.2">
      <c r="B493" s="139"/>
    </row>
    <row r="494" spans="2:2" x14ac:dyDescent="0.2">
      <c r="B494" s="139"/>
    </row>
    <row r="495" spans="2:2" x14ac:dyDescent="0.2">
      <c r="B495" s="139"/>
    </row>
    <row r="496" spans="2:2" x14ac:dyDescent="0.2">
      <c r="B496" s="139"/>
    </row>
    <row r="497" spans="2:2" x14ac:dyDescent="0.2">
      <c r="B497" s="139"/>
    </row>
    <row r="498" spans="2:2" x14ac:dyDescent="0.2">
      <c r="B498" s="139"/>
    </row>
    <row r="499" spans="2:2" x14ac:dyDescent="0.2">
      <c r="B499" s="139"/>
    </row>
    <row r="500" spans="2:2" x14ac:dyDescent="0.2">
      <c r="B500" s="139"/>
    </row>
    <row r="501" spans="2:2" x14ac:dyDescent="0.2">
      <c r="B501" s="139"/>
    </row>
    <row r="502" spans="2:2" x14ac:dyDescent="0.2">
      <c r="B502" s="139"/>
    </row>
    <row r="503" spans="2:2" x14ac:dyDescent="0.2">
      <c r="B503" s="139"/>
    </row>
    <row r="504" spans="2:2" x14ac:dyDescent="0.2">
      <c r="B504" s="139"/>
    </row>
    <row r="505" spans="2:2" x14ac:dyDescent="0.2">
      <c r="B505" s="139"/>
    </row>
    <row r="506" spans="2:2" x14ac:dyDescent="0.2">
      <c r="B506" s="139"/>
    </row>
    <row r="507" spans="2:2" x14ac:dyDescent="0.2">
      <c r="B507" s="139"/>
    </row>
    <row r="508" spans="2:2" x14ac:dyDescent="0.2">
      <c r="B508" s="139"/>
    </row>
    <row r="509" spans="2:2" x14ac:dyDescent="0.2">
      <c r="B509" s="139"/>
    </row>
    <row r="510" spans="2:2" x14ac:dyDescent="0.2">
      <c r="B510" s="139"/>
    </row>
    <row r="511" spans="2:2" x14ac:dyDescent="0.2">
      <c r="B511" s="139"/>
    </row>
    <row r="512" spans="2:2" x14ac:dyDescent="0.2">
      <c r="B512" s="139"/>
    </row>
    <row r="513" spans="2:2" x14ac:dyDescent="0.2">
      <c r="B513" s="139"/>
    </row>
    <row r="514" spans="2:2" x14ac:dyDescent="0.2">
      <c r="B514" s="139"/>
    </row>
    <row r="515" spans="2:2" x14ac:dyDescent="0.2">
      <c r="B515" s="139"/>
    </row>
    <row r="516" spans="2:2" x14ac:dyDescent="0.2">
      <c r="B516" s="139"/>
    </row>
    <row r="517" spans="2:2" x14ac:dyDescent="0.2">
      <c r="B517" s="139"/>
    </row>
    <row r="518" spans="2:2" x14ac:dyDescent="0.2">
      <c r="B518" s="139"/>
    </row>
    <row r="519" spans="2:2" x14ac:dyDescent="0.2">
      <c r="B519" s="139"/>
    </row>
    <row r="520" spans="2:2" x14ac:dyDescent="0.2">
      <c r="B520" s="139"/>
    </row>
    <row r="521" spans="2:2" x14ac:dyDescent="0.2">
      <c r="B521" s="139"/>
    </row>
    <row r="522" spans="2:2" x14ac:dyDescent="0.2">
      <c r="B522" s="139"/>
    </row>
    <row r="523" spans="2:2" x14ac:dyDescent="0.2">
      <c r="B523" s="139"/>
    </row>
    <row r="524" spans="2:2" x14ac:dyDescent="0.2">
      <c r="B524" s="139"/>
    </row>
    <row r="525" spans="2:2" x14ac:dyDescent="0.2">
      <c r="B525" s="139"/>
    </row>
    <row r="526" spans="2:2" x14ac:dyDescent="0.2">
      <c r="B526" s="139"/>
    </row>
    <row r="527" spans="2:2" x14ac:dyDescent="0.2">
      <c r="B527" s="139"/>
    </row>
    <row r="528" spans="2:2" x14ac:dyDescent="0.2">
      <c r="B528" s="139"/>
    </row>
    <row r="529" spans="2:2" x14ac:dyDescent="0.2">
      <c r="B529" s="139"/>
    </row>
    <row r="530" spans="2:2" x14ac:dyDescent="0.2">
      <c r="B530" s="139"/>
    </row>
    <row r="531" spans="2:2" x14ac:dyDescent="0.2">
      <c r="B531" s="139"/>
    </row>
    <row r="532" spans="2:2" x14ac:dyDescent="0.2">
      <c r="B532" s="139"/>
    </row>
    <row r="533" spans="2:2" x14ac:dyDescent="0.2">
      <c r="B533" s="139"/>
    </row>
    <row r="534" spans="2:2" x14ac:dyDescent="0.2">
      <c r="B534" s="139"/>
    </row>
    <row r="535" spans="2:2" x14ac:dyDescent="0.2">
      <c r="B535" s="139"/>
    </row>
    <row r="536" spans="2:2" x14ac:dyDescent="0.2">
      <c r="B536" s="139"/>
    </row>
    <row r="537" spans="2:2" x14ac:dyDescent="0.2">
      <c r="B537" s="139"/>
    </row>
    <row r="538" spans="2:2" x14ac:dyDescent="0.2">
      <c r="B538" s="139"/>
    </row>
    <row r="539" spans="2:2" x14ac:dyDescent="0.2">
      <c r="B539" s="139"/>
    </row>
    <row r="540" spans="2:2" x14ac:dyDescent="0.2">
      <c r="B540" s="139"/>
    </row>
    <row r="541" spans="2:2" x14ac:dyDescent="0.2">
      <c r="B541" s="139"/>
    </row>
    <row r="542" spans="2:2" x14ac:dyDescent="0.2">
      <c r="B542" s="139"/>
    </row>
    <row r="543" spans="2:2" x14ac:dyDescent="0.2">
      <c r="B543" s="139"/>
    </row>
    <row r="544" spans="2:2" x14ac:dyDescent="0.2">
      <c r="B544" s="139"/>
    </row>
    <row r="545" spans="2:2" x14ac:dyDescent="0.2">
      <c r="B545" s="139"/>
    </row>
    <row r="546" spans="2:2" x14ac:dyDescent="0.2">
      <c r="B546" s="139"/>
    </row>
    <row r="547" spans="2:2" x14ac:dyDescent="0.2">
      <c r="B547" s="139"/>
    </row>
    <row r="548" spans="2:2" x14ac:dyDescent="0.2">
      <c r="B548" s="139"/>
    </row>
    <row r="549" spans="2:2" x14ac:dyDescent="0.2">
      <c r="B549" s="139"/>
    </row>
    <row r="550" spans="2:2" x14ac:dyDescent="0.2">
      <c r="B550" s="139"/>
    </row>
    <row r="551" spans="2:2" x14ac:dyDescent="0.2">
      <c r="B551" s="139"/>
    </row>
    <row r="552" spans="2:2" x14ac:dyDescent="0.2">
      <c r="B552" s="139"/>
    </row>
    <row r="553" spans="2:2" x14ac:dyDescent="0.2">
      <c r="B553" s="139"/>
    </row>
    <row r="554" spans="2:2" x14ac:dyDescent="0.2">
      <c r="B554" s="139"/>
    </row>
    <row r="555" spans="2:2" x14ac:dyDescent="0.2">
      <c r="B555" s="139"/>
    </row>
    <row r="556" spans="2:2" x14ac:dyDescent="0.2">
      <c r="B556" s="139"/>
    </row>
    <row r="557" spans="2:2" x14ac:dyDescent="0.2">
      <c r="B557" s="139"/>
    </row>
    <row r="558" spans="2:2" x14ac:dyDescent="0.2">
      <c r="B558" s="139"/>
    </row>
    <row r="559" spans="2:2" x14ac:dyDescent="0.2">
      <c r="B559" s="139"/>
    </row>
    <row r="560" spans="2:2" x14ac:dyDescent="0.2">
      <c r="B560" s="139"/>
    </row>
    <row r="561" spans="2:2" x14ac:dyDescent="0.2">
      <c r="B561" s="139"/>
    </row>
    <row r="562" spans="2:2" x14ac:dyDescent="0.2">
      <c r="B562" s="139"/>
    </row>
    <row r="563" spans="2:2" x14ac:dyDescent="0.2">
      <c r="B563" s="139"/>
    </row>
    <row r="564" spans="2:2" x14ac:dyDescent="0.2">
      <c r="B564" s="139"/>
    </row>
    <row r="565" spans="2:2" x14ac:dyDescent="0.2">
      <c r="B565" s="139"/>
    </row>
    <row r="566" spans="2:2" x14ac:dyDescent="0.2">
      <c r="B566" s="139"/>
    </row>
  </sheetData>
  <sheetProtection algorithmName="SHA-512" hashValue="lpvZ9KTa1nnJg/rDnLGe3CU4YXoKP7rEagJHc+fk+vyliC6sAcLhjWcR9j5V8q4+C9BCH4lAKQ20tQrL4UcEfQ==" saltValue="tKqyJLmo3N9VlYXMB4whoA==" spinCount="100000" sheet="1" objects="1" scenarios="1" selectLockedCells="1" selectUnlockedCells="1"/>
  <phoneticPr fontId="2" type="noConversion"/>
  <pageMargins left="0.63" right="0.55000000000000004" top="0.72" bottom="1" header="0.34" footer="0.5"/>
  <pageSetup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pageSetUpPr fitToPage="1"/>
  </sheetPr>
  <dimension ref="B1:J620"/>
  <sheetViews>
    <sheetView showGridLines="0" workbookViewId="0">
      <selection activeCell="D48" sqref="D48"/>
    </sheetView>
  </sheetViews>
  <sheetFormatPr defaultColWidth="9.140625" defaultRowHeight="12.75" x14ac:dyDescent="0.2"/>
  <cols>
    <col min="1" max="1" width="9.140625" style="23"/>
    <col min="2" max="2" width="4.28515625" style="23" customWidth="1"/>
    <col min="3" max="3" width="36.7109375" style="23" customWidth="1"/>
    <col min="4" max="4" width="14.28515625" style="25" customWidth="1"/>
    <col min="5" max="5" width="14.28515625" style="23" customWidth="1"/>
    <col min="6" max="6" width="14.28515625" style="34" customWidth="1"/>
    <col min="7" max="8" width="14.28515625" style="23" customWidth="1"/>
    <col min="9" max="9" width="14.7109375" style="23" customWidth="1"/>
    <col min="10" max="10" width="14.28515625" style="40" customWidth="1"/>
    <col min="11" max="11" width="14.28515625" style="23" customWidth="1"/>
    <col min="12" max="16384" width="9.140625" style="23"/>
  </cols>
  <sheetData>
    <row r="1" spans="2:5" x14ac:dyDescent="0.2">
      <c r="E1" s="25"/>
    </row>
    <row r="2" spans="2:5" x14ac:dyDescent="0.2">
      <c r="E2" s="25"/>
    </row>
    <row r="3" spans="2:5" x14ac:dyDescent="0.2">
      <c r="E3" s="25"/>
    </row>
    <row r="4" spans="2:5" x14ac:dyDescent="0.2">
      <c r="B4" s="33" t="s">
        <v>90</v>
      </c>
      <c r="E4" s="25"/>
    </row>
    <row r="5" spans="2:5" x14ac:dyDescent="0.2">
      <c r="E5" s="25"/>
    </row>
    <row r="6" spans="2:5" x14ac:dyDescent="0.2">
      <c r="C6" s="23" t="s">
        <v>92</v>
      </c>
      <c r="D6" s="25">
        <v>2</v>
      </c>
      <c r="E6" s="25"/>
    </row>
    <row r="7" spans="2:5" x14ac:dyDescent="0.2">
      <c r="C7" s="23" t="s">
        <v>93</v>
      </c>
      <c r="D7" s="25">
        <v>2</v>
      </c>
      <c r="E7" s="25"/>
    </row>
    <row r="8" spans="2:5" x14ac:dyDescent="0.2">
      <c r="C8" s="23" t="s">
        <v>94</v>
      </c>
      <c r="D8" s="25">
        <v>2</v>
      </c>
      <c r="E8" s="25"/>
    </row>
    <row r="9" spans="2:5" x14ac:dyDescent="0.2">
      <c r="C9" s="23" t="s">
        <v>91</v>
      </c>
      <c r="D9" s="25">
        <v>6</v>
      </c>
      <c r="E9" s="25"/>
    </row>
    <row r="10" spans="2:5" x14ac:dyDescent="0.2">
      <c r="E10" s="25"/>
    </row>
    <row r="11" spans="2:5" x14ac:dyDescent="0.2">
      <c r="E11" s="25"/>
    </row>
    <row r="12" spans="2:5" x14ac:dyDescent="0.2">
      <c r="E12" s="25"/>
    </row>
    <row r="13" spans="2:5" x14ac:dyDescent="0.2">
      <c r="B13" s="33" t="s">
        <v>231</v>
      </c>
      <c r="E13" s="25"/>
    </row>
    <row r="14" spans="2:5" x14ac:dyDescent="0.2">
      <c r="E14" s="25"/>
    </row>
    <row r="15" spans="2:5" x14ac:dyDescent="0.2">
      <c r="C15" s="32" t="s">
        <v>43</v>
      </c>
      <c r="D15" s="25" t="s">
        <v>44</v>
      </c>
      <c r="E15" s="25" t="s">
        <v>45</v>
      </c>
    </row>
    <row r="16" spans="2:5" x14ac:dyDescent="0.2">
      <c r="E16" s="25"/>
    </row>
    <row r="17" spans="2:10" x14ac:dyDescent="0.2">
      <c r="E17" s="25"/>
      <c r="G17" s="24"/>
    </row>
    <row r="18" spans="2:10" x14ac:dyDescent="0.2">
      <c r="C18" s="31">
        <v>220</v>
      </c>
      <c r="D18" s="29">
        <v>220</v>
      </c>
      <c r="E18" s="26">
        <v>0</v>
      </c>
      <c r="G18" s="24"/>
    </row>
    <row r="19" spans="2:10" x14ac:dyDescent="0.2">
      <c r="C19" s="36" t="s">
        <v>0</v>
      </c>
      <c r="D19" s="37"/>
      <c r="E19" s="28"/>
      <c r="G19" s="24"/>
    </row>
    <row r="20" spans="2:10" x14ac:dyDescent="0.2">
      <c r="C20" s="32"/>
      <c r="D20" s="30"/>
      <c r="E20" s="25"/>
    </row>
    <row r="21" spans="2:10" x14ac:dyDescent="0.2">
      <c r="C21" s="32" t="s">
        <v>54</v>
      </c>
      <c r="E21" s="25"/>
    </row>
    <row r="22" spans="2:10" x14ac:dyDescent="0.2">
      <c r="B22" s="33" t="s">
        <v>109</v>
      </c>
      <c r="E22" s="25"/>
    </row>
    <row r="23" spans="2:10" x14ac:dyDescent="0.2">
      <c r="E23" s="25"/>
    </row>
    <row r="24" spans="2:10" x14ac:dyDescent="0.2">
      <c r="C24" s="263" t="s">
        <v>218</v>
      </c>
      <c r="D24" s="29"/>
      <c r="E24" s="26"/>
      <c r="G24" s="24"/>
    </row>
    <row r="25" spans="2:10" x14ac:dyDescent="0.2">
      <c r="C25" s="262" t="s">
        <v>216</v>
      </c>
      <c r="D25" s="30"/>
      <c r="E25" s="27"/>
      <c r="G25" s="24"/>
    </row>
    <row r="26" spans="2:10" x14ac:dyDescent="0.2">
      <c r="C26" s="262" t="s">
        <v>217</v>
      </c>
      <c r="D26" s="30"/>
      <c r="E26" s="27"/>
      <c r="G26" s="24"/>
    </row>
    <row r="27" spans="2:10" x14ac:dyDescent="0.2">
      <c r="C27" s="36"/>
      <c r="D27" s="37"/>
      <c r="E27" s="28"/>
      <c r="G27" s="24"/>
    </row>
    <row r="28" spans="2:10" x14ac:dyDescent="0.2">
      <c r="C28" s="32"/>
      <c r="D28" s="30"/>
      <c r="E28" s="25"/>
    </row>
    <row r="29" spans="2:10" x14ac:dyDescent="0.2">
      <c r="D29" s="35"/>
      <c r="E29" s="35"/>
      <c r="F29" s="35"/>
      <c r="G29" s="34"/>
      <c r="H29" s="34"/>
      <c r="I29" s="34"/>
      <c r="J29" s="41"/>
    </row>
    <row r="30" spans="2:10" x14ac:dyDescent="0.2">
      <c r="D30" s="35"/>
      <c r="E30" s="35"/>
      <c r="F30" s="35"/>
      <c r="G30" s="34"/>
      <c r="H30" s="34"/>
      <c r="I30" s="34"/>
      <c r="J30" s="41"/>
    </row>
    <row r="31" spans="2:10" x14ac:dyDescent="0.2">
      <c r="C31" s="50" t="s">
        <v>75</v>
      </c>
      <c r="D31" s="44"/>
      <c r="E31" s="44"/>
      <c r="F31" s="44"/>
      <c r="G31" s="25"/>
      <c r="H31" s="25"/>
      <c r="I31" s="27"/>
      <c r="J31" s="41"/>
    </row>
    <row r="32" spans="2:10" x14ac:dyDescent="0.2">
      <c r="C32" s="43"/>
      <c r="D32" s="44"/>
      <c r="E32" s="44"/>
      <c r="F32" s="44"/>
      <c r="G32" s="25"/>
      <c r="H32" s="25"/>
      <c r="I32" s="27"/>
      <c r="J32" s="41"/>
    </row>
    <row r="33" spans="3:10" x14ac:dyDescent="0.2">
      <c r="C33" s="43"/>
      <c r="D33" s="44"/>
      <c r="E33" s="44"/>
      <c r="F33" s="44"/>
      <c r="G33" s="25"/>
      <c r="H33" s="25"/>
      <c r="I33" s="27"/>
      <c r="J33" s="41"/>
    </row>
    <row r="34" spans="3:10" x14ac:dyDescent="0.2">
      <c r="C34" s="43"/>
      <c r="D34" s="44"/>
      <c r="E34" s="44"/>
      <c r="F34" s="44"/>
      <c r="G34" s="25"/>
      <c r="H34" s="25"/>
      <c r="I34" s="27"/>
      <c r="J34" s="41"/>
    </row>
    <row r="35" spans="3:10" x14ac:dyDescent="0.2">
      <c r="C35" s="43"/>
      <c r="D35" s="44"/>
      <c r="E35" s="44"/>
      <c r="F35" s="44"/>
      <c r="G35" s="25"/>
      <c r="H35" s="25"/>
      <c r="I35" s="27"/>
      <c r="J35" s="41"/>
    </row>
    <row r="36" spans="3:10" x14ac:dyDescent="0.2">
      <c r="C36" s="43"/>
      <c r="D36" s="44"/>
      <c r="E36" s="44"/>
      <c r="F36" s="44"/>
      <c r="G36" s="25"/>
      <c r="H36" s="25"/>
      <c r="I36" s="27"/>
      <c r="J36" s="41"/>
    </row>
    <row r="37" spans="3:10" x14ac:dyDescent="0.2">
      <c r="C37" s="43"/>
      <c r="D37" s="44"/>
      <c r="E37" s="44"/>
      <c r="F37" s="44"/>
      <c r="G37" s="25"/>
      <c r="H37" s="25"/>
      <c r="I37" s="27"/>
      <c r="J37" s="41"/>
    </row>
    <row r="38" spans="3:10" x14ac:dyDescent="0.2">
      <c r="D38" s="44"/>
      <c r="E38" s="44"/>
      <c r="F38" s="44"/>
      <c r="G38" s="25"/>
      <c r="H38" s="25"/>
      <c r="I38" s="27"/>
      <c r="J38" s="41"/>
    </row>
    <row r="39" spans="3:10" x14ac:dyDescent="0.2">
      <c r="C39" s="43"/>
      <c r="D39" s="34"/>
      <c r="E39" s="34"/>
      <c r="G39" s="34"/>
      <c r="H39" s="34"/>
      <c r="I39" s="34"/>
      <c r="J39" s="41"/>
    </row>
    <row r="40" spans="3:10" x14ac:dyDescent="0.2">
      <c r="D40" s="34"/>
      <c r="E40" s="34"/>
      <c r="G40" s="34"/>
      <c r="H40" s="34"/>
      <c r="I40" s="34"/>
      <c r="J40" s="41"/>
    </row>
    <row r="41" spans="3:10" x14ac:dyDescent="0.2">
      <c r="D41" s="34"/>
      <c r="E41" s="34"/>
      <c r="G41" s="34"/>
      <c r="H41" s="34"/>
      <c r="I41" s="34"/>
      <c r="J41" s="41"/>
    </row>
    <row r="42" spans="3:10" x14ac:dyDescent="0.2">
      <c r="C42" s="123"/>
      <c r="D42" s="34"/>
      <c r="E42" s="34"/>
      <c r="G42" s="34"/>
      <c r="H42" s="34"/>
      <c r="I42" s="34"/>
      <c r="J42" s="41"/>
    </row>
    <row r="43" spans="3:10" x14ac:dyDescent="0.2">
      <c r="C43" s="264" t="s">
        <v>6</v>
      </c>
      <c r="D43" s="34"/>
      <c r="E43" s="34"/>
      <c r="G43" s="34"/>
      <c r="H43" s="34"/>
      <c r="I43" s="34"/>
      <c r="J43" s="41"/>
    </row>
    <row r="44" spans="3:10" x14ac:dyDescent="0.2">
      <c r="C44" s="124" t="s">
        <v>5</v>
      </c>
      <c r="D44" s="34"/>
      <c r="E44" s="34"/>
      <c r="G44" s="34"/>
      <c r="H44" s="34"/>
      <c r="I44" s="34"/>
      <c r="J44" s="41"/>
    </row>
    <row r="45" spans="3:10" x14ac:dyDescent="0.2">
      <c r="D45" s="34"/>
      <c r="E45" s="34"/>
      <c r="G45" s="34"/>
      <c r="H45" s="34"/>
      <c r="I45" s="34"/>
      <c r="J45" s="41"/>
    </row>
    <row r="46" spans="3:10" x14ac:dyDescent="0.2">
      <c r="D46" s="34"/>
      <c r="E46" s="34"/>
      <c r="G46" s="34"/>
      <c r="H46" s="34"/>
      <c r="I46" s="34"/>
      <c r="J46" s="41"/>
    </row>
    <row r="47" spans="3:10" x14ac:dyDescent="0.2">
      <c r="C47" s="316" t="s">
        <v>300</v>
      </c>
      <c r="D47" s="34"/>
      <c r="E47" s="34"/>
      <c r="G47" s="34"/>
      <c r="H47" s="34"/>
      <c r="I47" s="34"/>
      <c r="J47" s="41"/>
    </row>
    <row r="48" spans="3:10" x14ac:dyDescent="0.2">
      <c r="C48" s="264" t="s">
        <v>6</v>
      </c>
      <c r="D48" s="34"/>
      <c r="E48" s="34"/>
      <c r="G48" s="34"/>
      <c r="H48" s="34"/>
      <c r="I48" s="34"/>
      <c r="J48" s="41"/>
    </row>
    <row r="49" spans="3:10" x14ac:dyDescent="0.2">
      <c r="C49" s="143" t="s">
        <v>5</v>
      </c>
      <c r="D49" s="34"/>
      <c r="E49" s="34"/>
      <c r="G49" s="34"/>
      <c r="H49" s="34"/>
      <c r="I49" s="34"/>
      <c r="J49" s="41"/>
    </row>
    <row r="50" spans="3:10" x14ac:dyDescent="0.2">
      <c r="C50" s="124" t="s">
        <v>133</v>
      </c>
      <c r="D50" s="34"/>
      <c r="E50" s="34"/>
      <c r="G50" s="34"/>
      <c r="H50" s="34"/>
      <c r="I50" s="34"/>
      <c r="J50" s="41"/>
    </row>
    <row r="51" spans="3:10" x14ac:dyDescent="0.2">
      <c r="D51" s="34"/>
      <c r="E51" s="34"/>
      <c r="G51" s="34"/>
      <c r="H51" s="34"/>
      <c r="I51" s="34"/>
      <c r="J51" s="41"/>
    </row>
    <row r="52" spans="3:10" x14ac:dyDescent="0.2">
      <c r="D52" s="34"/>
      <c r="E52" s="34"/>
      <c r="G52" s="34"/>
      <c r="H52" s="34"/>
      <c r="I52" s="34"/>
      <c r="J52" s="41"/>
    </row>
    <row r="53" spans="3:10" x14ac:dyDescent="0.2">
      <c r="D53" s="34"/>
      <c r="E53" s="34"/>
      <c r="G53" s="34"/>
      <c r="H53" s="34"/>
      <c r="I53" s="34"/>
      <c r="J53" s="41"/>
    </row>
    <row r="54" spans="3:10" x14ac:dyDescent="0.2">
      <c r="D54" s="34"/>
      <c r="E54" s="34"/>
      <c r="G54" s="34"/>
      <c r="H54" s="34"/>
      <c r="I54" s="34"/>
      <c r="J54" s="41"/>
    </row>
    <row r="55" spans="3:10" x14ac:dyDescent="0.2">
      <c r="D55" s="34"/>
      <c r="E55" s="34"/>
      <c r="G55" s="34"/>
      <c r="H55" s="34"/>
      <c r="I55" s="34"/>
      <c r="J55" s="41"/>
    </row>
    <row r="56" spans="3:10" x14ac:dyDescent="0.2">
      <c r="D56" s="34"/>
      <c r="E56" s="34"/>
      <c r="G56" s="34"/>
      <c r="H56" s="34"/>
      <c r="I56" s="34"/>
      <c r="J56" s="41"/>
    </row>
    <row r="57" spans="3:10" x14ac:dyDescent="0.2">
      <c r="D57" s="34"/>
      <c r="E57" s="34"/>
      <c r="G57" s="34"/>
      <c r="H57" s="34"/>
      <c r="I57" s="34"/>
      <c r="J57" s="41"/>
    </row>
    <row r="58" spans="3:10" x14ac:dyDescent="0.2">
      <c r="D58" s="34"/>
      <c r="E58" s="34"/>
      <c r="G58" s="34"/>
      <c r="H58" s="34"/>
      <c r="I58" s="34"/>
      <c r="J58" s="41"/>
    </row>
    <row r="59" spans="3:10" x14ac:dyDescent="0.2">
      <c r="D59" s="34"/>
      <c r="E59" s="34"/>
      <c r="G59" s="34"/>
      <c r="H59" s="34"/>
      <c r="I59" s="34"/>
      <c r="J59" s="41"/>
    </row>
    <row r="60" spans="3:10" x14ac:dyDescent="0.2">
      <c r="D60" s="34"/>
      <c r="E60" s="34"/>
      <c r="G60" s="34"/>
      <c r="H60" s="34"/>
      <c r="I60" s="34"/>
      <c r="J60" s="41"/>
    </row>
    <row r="61" spans="3:10" x14ac:dyDescent="0.2">
      <c r="D61" s="34"/>
      <c r="E61" s="34"/>
      <c r="G61" s="34"/>
      <c r="H61" s="34"/>
      <c r="I61" s="34"/>
      <c r="J61" s="41"/>
    </row>
    <row r="62" spans="3:10" x14ac:dyDescent="0.2">
      <c r="D62" s="34"/>
      <c r="E62" s="34"/>
      <c r="G62" s="34"/>
      <c r="H62" s="34"/>
      <c r="I62" s="34"/>
      <c r="J62" s="41"/>
    </row>
    <row r="63" spans="3:10" x14ac:dyDescent="0.2">
      <c r="D63" s="34"/>
      <c r="E63" s="34"/>
      <c r="G63" s="34"/>
      <c r="H63" s="34"/>
      <c r="I63" s="34"/>
      <c r="J63" s="41"/>
    </row>
    <row r="64" spans="3:10" x14ac:dyDescent="0.2">
      <c r="D64" s="34"/>
      <c r="E64" s="34"/>
      <c r="G64" s="34"/>
      <c r="H64" s="34"/>
      <c r="I64" s="34"/>
      <c r="J64" s="41"/>
    </row>
    <row r="65" spans="4:10" x14ac:dyDescent="0.2">
      <c r="D65" s="34"/>
      <c r="E65" s="34"/>
      <c r="G65" s="34"/>
      <c r="H65" s="34"/>
      <c r="I65" s="34"/>
      <c r="J65" s="41"/>
    </row>
    <row r="66" spans="4:10" x14ac:dyDescent="0.2">
      <c r="D66" s="34"/>
      <c r="E66" s="34"/>
      <c r="G66" s="34"/>
      <c r="H66" s="34"/>
      <c r="I66" s="34"/>
      <c r="J66" s="41"/>
    </row>
    <row r="67" spans="4:10" x14ac:dyDescent="0.2">
      <c r="D67" s="34"/>
      <c r="E67" s="34"/>
      <c r="G67" s="34"/>
      <c r="H67" s="34"/>
      <c r="I67" s="34"/>
      <c r="J67" s="41"/>
    </row>
    <row r="68" spans="4:10" x14ac:dyDescent="0.2">
      <c r="D68" s="34"/>
      <c r="E68" s="34"/>
      <c r="G68" s="34"/>
      <c r="H68" s="34"/>
      <c r="I68" s="34"/>
      <c r="J68" s="41"/>
    </row>
    <row r="69" spans="4:10" x14ac:dyDescent="0.2">
      <c r="D69" s="34"/>
      <c r="E69" s="34"/>
      <c r="G69" s="34"/>
      <c r="H69" s="34"/>
      <c r="I69" s="34"/>
      <c r="J69" s="41"/>
    </row>
    <row r="70" spans="4:10" x14ac:dyDescent="0.2">
      <c r="D70" s="34"/>
      <c r="E70" s="34"/>
      <c r="G70" s="34"/>
      <c r="H70" s="34"/>
      <c r="I70" s="34"/>
      <c r="J70" s="41"/>
    </row>
    <row r="71" spans="4:10" x14ac:dyDescent="0.2">
      <c r="D71" s="34"/>
      <c r="E71" s="34"/>
      <c r="G71" s="34"/>
      <c r="H71" s="34"/>
      <c r="I71" s="34"/>
      <c r="J71" s="41"/>
    </row>
    <row r="72" spans="4:10" x14ac:dyDescent="0.2">
      <c r="D72" s="34"/>
      <c r="E72" s="34"/>
      <c r="G72" s="34"/>
      <c r="H72" s="34"/>
      <c r="I72" s="34"/>
      <c r="J72" s="41"/>
    </row>
    <row r="73" spans="4:10" x14ac:dyDescent="0.2">
      <c r="D73" s="34"/>
      <c r="E73" s="34"/>
      <c r="G73" s="34"/>
      <c r="H73" s="34"/>
      <c r="I73" s="34"/>
      <c r="J73" s="41"/>
    </row>
    <row r="74" spans="4:10" x14ac:dyDescent="0.2">
      <c r="D74" s="34"/>
      <c r="E74" s="34"/>
      <c r="G74" s="34"/>
      <c r="H74" s="34"/>
      <c r="I74" s="34"/>
      <c r="J74" s="41"/>
    </row>
    <row r="75" spans="4:10" x14ac:dyDescent="0.2">
      <c r="D75" s="34"/>
      <c r="E75" s="34"/>
      <c r="G75" s="34"/>
      <c r="H75" s="34"/>
      <c r="I75" s="34"/>
      <c r="J75" s="41"/>
    </row>
    <row r="76" spans="4:10" x14ac:dyDescent="0.2">
      <c r="D76" s="34"/>
      <c r="E76" s="34"/>
      <c r="G76" s="34"/>
      <c r="H76" s="34"/>
      <c r="I76" s="34"/>
      <c r="J76" s="41"/>
    </row>
    <row r="77" spans="4:10" x14ac:dyDescent="0.2">
      <c r="D77" s="34"/>
      <c r="E77" s="34"/>
      <c r="G77" s="34"/>
      <c r="H77" s="34"/>
      <c r="I77" s="34"/>
      <c r="J77" s="41"/>
    </row>
    <row r="78" spans="4:10" x14ac:dyDescent="0.2">
      <c r="D78" s="34"/>
      <c r="E78" s="34"/>
      <c r="G78" s="34"/>
      <c r="H78" s="34"/>
      <c r="I78" s="34"/>
      <c r="J78" s="41"/>
    </row>
    <row r="79" spans="4:10" x14ac:dyDescent="0.2">
      <c r="D79" s="34"/>
      <c r="E79" s="34"/>
      <c r="G79" s="34"/>
      <c r="H79" s="34"/>
      <c r="I79" s="34"/>
      <c r="J79" s="41"/>
    </row>
    <row r="80" spans="4:10" x14ac:dyDescent="0.2">
      <c r="D80" s="34"/>
      <c r="E80" s="34"/>
      <c r="G80" s="34"/>
      <c r="H80" s="34"/>
      <c r="I80" s="34"/>
      <c r="J80" s="41"/>
    </row>
    <row r="81" spans="4:10" x14ac:dyDescent="0.2">
      <c r="D81" s="34"/>
      <c r="E81" s="34"/>
      <c r="G81" s="34"/>
      <c r="H81" s="34"/>
      <c r="I81" s="34"/>
      <c r="J81" s="41"/>
    </row>
    <row r="82" spans="4:10" x14ac:dyDescent="0.2">
      <c r="D82" s="34"/>
      <c r="E82" s="34"/>
      <c r="G82" s="34"/>
      <c r="H82" s="34"/>
      <c r="I82" s="34"/>
      <c r="J82" s="41"/>
    </row>
    <row r="83" spans="4:10" x14ac:dyDescent="0.2">
      <c r="D83" s="34"/>
      <c r="E83" s="34"/>
      <c r="G83" s="34"/>
      <c r="H83" s="34"/>
      <c r="I83" s="34"/>
      <c r="J83" s="41"/>
    </row>
    <row r="84" spans="4:10" x14ac:dyDescent="0.2">
      <c r="D84" s="34"/>
      <c r="E84" s="34"/>
      <c r="G84" s="34"/>
      <c r="H84" s="34"/>
      <c r="I84" s="34"/>
      <c r="J84" s="41"/>
    </row>
    <row r="85" spans="4:10" x14ac:dyDescent="0.2">
      <c r="D85" s="34"/>
      <c r="E85" s="34"/>
      <c r="G85" s="34"/>
      <c r="H85" s="34"/>
      <c r="I85" s="34"/>
      <c r="J85" s="41"/>
    </row>
    <row r="86" spans="4:10" x14ac:dyDescent="0.2">
      <c r="D86" s="34"/>
      <c r="E86" s="34"/>
      <c r="G86" s="34"/>
      <c r="H86" s="34"/>
      <c r="I86" s="34"/>
      <c r="J86" s="41"/>
    </row>
    <row r="87" spans="4:10" x14ac:dyDescent="0.2">
      <c r="D87" s="34"/>
      <c r="E87" s="34"/>
      <c r="G87" s="34"/>
      <c r="H87" s="34"/>
      <c r="I87" s="34"/>
      <c r="J87" s="41"/>
    </row>
    <row r="88" spans="4:10" x14ac:dyDescent="0.2">
      <c r="D88" s="34"/>
      <c r="E88" s="34"/>
      <c r="G88" s="34"/>
      <c r="H88" s="34"/>
      <c r="I88" s="34"/>
      <c r="J88" s="41"/>
    </row>
    <row r="89" spans="4:10" x14ac:dyDescent="0.2">
      <c r="D89" s="34"/>
      <c r="E89" s="34"/>
      <c r="G89" s="34"/>
      <c r="H89" s="34"/>
      <c r="I89" s="34"/>
      <c r="J89" s="41"/>
    </row>
    <row r="90" spans="4:10" x14ac:dyDescent="0.2">
      <c r="D90" s="34"/>
      <c r="E90" s="34"/>
      <c r="G90" s="34"/>
      <c r="H90" s="34"/>
      <c r="I90" s="34"/>
      <c r="J90" s="41"/>
    </row>
    <row r="91" spans="4:10" x14ac:dyDescent="0.2">
      <c r="D91" s="34"/>
      <c r="E91" s="34"/>
      <c r="G91" s="34"/>
      <c r="H91" s="34"/>
      <c r="I91" s="34"/>
      <c r="J91" s="41"/>
    </row>
    <row r="92" spans="4:10" x14ac:dyDescent="0.2">
      <c r="D92" s="34"/>
      <c r="E92" s="34"/>
      <c r="G92" s="34"/>
      <c r="H92" s="34"/>
      <c r="I92" s="34"/>
      <c r="J92" s="41"/>
    </row>
    <row r="93" spans="4:10" x14ac:dyDescent="0.2">
      <c r="D93" s="34"/>
      <c r="E93" s="34"/>
      <c r="G93" s="34"/>
      <c r="H93" s="34"/>
      <c r="I93" s="34"/>
      <c r="J93" s="41"/>
    </row>
    <row r="94" spans="4:10" x14ac:dyDescent="0.2">
      <c r="D94" s="34"/>
      <c r="E94" s="34"/>
      <c r="G94" s="34"/>
      <c r="H94" s="34"/>
      <c r="I94" s="34"/>
      <c r="J94" s="41"/>
    </row>
    <row r="95" spans="4:10" x14ac:dyDescent="0.2">
      <c r="D95" s="34"/>
      <c r="E95" s="34"/>
      <c r="G95" s="34"/>
      <c r="H95" s="34"/>
      <c r="I95" s="34"/>
      <c r="J95" s="41"/>
    </row>
    <row r="96" spans="4:10" x14ac:dyDescent="0.2">
      <c r="D96" s="34"/>
      <c r="E96" s="34"/>
      <c r="G96" s="34"/>
      <c r="H96" s="34"/>
      <c r="I96" s="34"/>
      <c r="J96" s="41"/>
    </row>
    <row r="97" spans="4:10" x14ac:dyDescent="0.2">
      <c r="D97" s="34"/>
      <c r="E97" s="34"/>
      <c r="G97" s="34"/>
      <c r="H97" s="34"/>
      <c r="I97" s="34"/>
      <c r="J97" s="41"/>
    </row>
    <row r="98" spans="4:10" x14ac:dyDescent="0.2">
      <c r="D98" s="34"/>
      <c r="E98" s="34"/>
      <c r="G98" s="34"/>
      <c r="H98" s="34"/>
      <c r="I98" s="34"/>
      <c r="J98" s="41"/>
    </row>
    <row r="99" spans="4:10" x14ac:dyDescent="0.2">
      <c r="D99" s="34"/>
      <c r="E99" s="34"/>
      <c r="G99" s="34"/>
      <c r="H99" s="34"/>
      <c r="I99" s="34"/>
      <c r="J99" s="41"/>
    </row>
    <row r="100" spans="4:10" x14ac:dyDescent="0.2">
      <c r="D100" s="34"/>
      <c r="E100" s="34"/>
      <c r="G100" s="34"/>
      <c r="H100" s="34"/>
      <c r="I100" s="34"/>
      <c r="J100" s="41"/>
    </row>
    <row r="101" spans="4:10" x14ac:dyDescent="0.2">
      <c r="D101" s="34"/>
      <c r="E101" s="34"/>
      <c r="G101" s="34"/>
      <c r="H101" s="34"/>
      <c r="I101" s="34"/>
      <c r="J101" s="41"/>
    </row>
    <row r="102" spans="4:10" x14ac:dyDescent="0.2">
      <c r="D102" s="34"/>
      <c r="E102" s="34"/>
      <c r="G102" s="34"/>
      <c r="H102" s="34"/>
      <c r="I102" s="34"/>
      <c r="J102" s="41"/>
    </row>
    <row r="103" spans="4:10" x14ac:dyDescent="0.2">
      <c r="D103" s="34"/>
      <c r="E103" s="34"/>
      <c r="G103" s="34"/>
      <c r="H103" s="34"/>
      <c r="I103" s="34"/>
      <c r="J103" s="41"/>
    </row>
    <row r="104" spans="4:10" x14ac:dyDescent="0.2">
      <c r="D104" s="34"/>
      <c r="E104" s="34"/>
      <c r="G104" s="34"/>
      <c r="H104" s="34"/>
      <c r="I104" s="34"/>
      <c r="J104" s="41"/>
    </row>
    <row r="105" spans="4:10" x14ac:dyDescent="0.2">
      <c r="D105" s="34"/>
      <c r="E105" s="34"/>
      <c r="G105" s="34"/>
      <c r="H105" s="34"/>
      <c r="I105" s="34"/>
      <c r="J105" s="41"/>
    </row>
    <row r="106" spans="4:10" x14ac:dyDescent="0.2">
      <c r="D106" s="34"/>
      <c r="E106" s="34"/>
      <c r="G106" s="34"/>
      <c r="H106" s="34"/>
      <c r="I106" s="34"/>
      <c r="J106" s="41"/>
    </row>
    <row r="107" spans="4:10" x14ac:dyDescent="0.2">
      <c r="D107" s="34"/>
      <c r="E107" s="34"/>
      <c r="G107" s="34"/>
      <c r="H107" s="34"/>
      <c r="I107" s="34"/>
      <c r="J107" s="41"/>
    </row>
    <row r="108" spans="4:10" x14ac:dyDescent="0.2">
      <c r="D108" s="34"/>
      <c r="E108" s="34"/>
      <c r="G108" s="34"/>
      <c r="H108" s="34"/>
      <c r="I108" s="34"/>
      <c r="J108" s="41"/>
    </row>
    <row r="109" spans="4:10" x14ac:dyDescent="0.2">
      <c r="D109" s="34"/>
      <c r="E109" s="34"/>
      <c r="G109" s="34"/>
      <c r="H109" s="34"/>
      <c r="I109" s="34"/>
      <c r="J109" s="41"/>
    </row>
    <row r="110" spans="4:10" x14ac:dyDescent="0.2">
      <c r="D110" s="34"/>
      <c r="E110" s="34"/>
      <c r="G110" s="34"/>
      <c r="H110" s="34"/>
      <c r="I110" s="34"/>
      <c r="J110" s="41"/>
    </row>
    <row r="111" spans="4:10" x14ac:dyDescent="0.2">
      <c r="D111" s="34"/>
      <c r="E111" s="34"/>
      <c r="G111" s="34"/>
      <c r="H111" s="34"/>
      <c r="I111" s="34"/>
      <c r="J111" s="41"/>
    </row>
    <row r="112" spans="4:10" x14ac:dyDescent="0.2">
      <c r="D112" s="34"/>
      <c r="E112" s="34"/>
      <c r="G112" s="34"/>
      <c r="H112" s="34"/>
      <c r="I112" s="34"/>
      <c r="J112" s="41"/>
    </row>
    <row r="113" spans="4:10" x14ac:dyDescent="0.2">
      <c r="D113" s="34"/>
      <c r="E113" s="34"/>
      <c r="G113" s="34"/>
      <c r="H113" s="34"/>
      <c r="I113" s="34"/>
      <c r="J113" s="41"/>
    </row>
    <row r="114" spans="4:10" x14ac:dyDescent="0.2">
      <c r="D114" s="34"/>
      <c r="E114" s="34"/>
      <c r="G114" s="34"/>
      <c r="H114" s="34"/>
      <c r="I114" s="34"/>
      <c r="J114" s="41"/>
    </row>
    <row r="115" spans="4:10" x14ac:dyDescent="0.2">
      <c r="D115" s="34"/>
      <c r="E115" s="34"/>
      <c r="G115" s="34"/>
      <c r="H115" s="34"/>
      <c r="I115" s="34"/>
      <c r="J115" s="41"/>
    </row>
    <row r="116" spans="4:10" x14ac:dyDescent="0.2">
      <c r="D116" s="34"/>
      <c r="E116" s="34"/>
      <c r="G116" s="34"/>
      <c r="H116" s="34"/>
      <c r="I116" s="34"/>
      <c r="J116" s="41"/>
    </row>
    <row r="117" spans="4:10" x14ac:dyDescent="0.2">
      <c r="D117" s="34"/>
      <c r="E117" s="34"/>
      <c r="G117" s="34"/>
      <c r="H117" s="34"/>
      <c r="I117" s="34"/>
      <c r="J117" s="41"/>
    </row>
    <row r="118" spans="4:10" x14ac:dyDescent="0.2">
      <c r="D118" s="34"/>
      <c r="E118" s="34"/>
      <c r="G118" s="34"/>
      <c r="H118" s="34"/>
      <c r="I118" s="34"/>
      <c r="J118" s="41"/>
    </row>
    <row r="119" spans="4:10" x14ac:dyDescent="0.2">
      <c r="D119" s="34"/>
      <c r="E119" s="34"/>
      <c r="G119" s="34"/>
      <c r="H119" s="34"/>
      <c r="I119" s="34"/>
      <c r="J119" s="41"/>
    </row>
    <row r="120" spans="4:10" x14ac:dyDescent="0.2">
      <c r="D120" s="34"/>
      <c r="E120" s="34"/>
      <c r="G120" s="34"/>
      <c r="H120" s="34"/>
      <c r="I120" s="34"/>
      <c r="J120" s="41"/>
    </row>
    <row r="121" spans="4:10" x14ac:dyDescent="0.2">
      <c r="D121" s="34"/>
      <c r="E121" s="34"/>
      <c r="G121" s="34"/>
      <c r="H121" s="34"/>
      <c r="I121" s="34"/>
      <c r="J121" s="41"/>
    </row>
    <row r="122" spans="4:10" x14ac:dyDescent="0.2">
      <c r="D122" s="34"/>
      <c r="E122" s="34"/>
      <c r="G122" s="34"/>
      <c r="H122" s="34"/>
      <c r="I122" s="34"/>
      <c r="J122" s="41"/>
    </row>
    <row r="123" spans="4:10" x14ac:dyDescent="0.2">
      <c r="D123" s="34"/>
      <c r="E123" s="34"/>
      <c r="G123" s="34"/>
      <c r="H123" s="34"/>
      <c r="I123" s="34"/>
      <c r="J123" s="41"/>
    </row>
    <row r="124" spans="4:10" x14ac:dyDescent="0.2">
      <c r="D124" s="34"/>
      <c r="E124" s="34"/>
      <c r="G124" s="34"/>
      <c r="H124" s="34"/>
      <c r="I124" s="34"/>
      <c r="J124" s="41"/>
    </row>
    <row r="125" spans="4:10" x14ac:dyDescent="0.2">
      <c r="D125" s="34"/>
      <c r="E125" s="34"/>
      <c r="G125" s="34"/>
      <c r="H125" s="34"/>
      <c r="I125" s="34"/>
      <c r="J125" s="41"/>
    </row>
    <row r="126" spans="4:10" x14ac:dyDescent="0.2">
      <c r="D126" s="34"/>
      <c r="E126" s="34"/>
      <c r="G126" s="34"/>
      <c r="H126" s="34"/>
      <c r="I126" s="34"/>
      <c r="J126" s="41"/>
    </row>
    <row r="127" spans="4:10" x14ac:dyDescent="0.2">
      <c r="D127" s="34"/>
      <c r="E127" s="34"/>
      <c r="G127" s="34"/>
      <c r="H127" s="34"/>
      <c r="I127" s="34"/>
      <c r="J127" s="41"/>
    </row>
    <row r="128" spans="4:10" x14ac:dyDescent="0.2">
      <c r="D128" s="34"/>
      <c r="E128" s="34"/>
      <c r="G128" s="34"/>
      <c r="H128" s="34"/>
      <c r="I128" s="34"/>
      <c r="J128" s="41"/>
    </row>
    <row r="129" spans="4:10" x14ac:dyDescent="0.2">
      <c r="D129" s="34"/>
      <c r="E129" s="34"/>
      <c r="G129" s="34"/>
      <c r="H129" s="34"/>
      <c r="I129" s="34"/>
      <c r="J129" s="41"/>
    </row>
    <row r="130" spans="4:10" x14ac:dyDescent="0.2">
      <c r="D130" s="34"/>
      <c r="E130" s="34"/>
      <c r="G130" s="34"/>
      <c r="H130" s="34"/>
      <c r="I130" s="34"/>
      <c r="J130" s="41"/>
    </row>
    <row r="131" spans="4:10" x14ac:dyDescent="0.2">
      <c r="D131" s="34"/>
      <c r="E131" s="34"/>
      <c r="G131" s="34"/>
      <c r="H131" s="34"/>
      <c r="I131" s="34"/>
      <c r="J131" s="41"/>
    </row>
    <row r="132" spans="4:10" x14ac:dyDescent="0.2">
      <c r="D132" s="34"/>
      <c r="E132" s="34"/>
      <c r="G132" s="34"/>
      <c r="H132" s="34"/>
      <c r="I132" s="34"/>
      <c r="J132" s="41"/>
    </row>
    <row r="133" spans="4:10" x14ac:dyDescent="0.2">
      <c r="D133" s="34"/>
      <c r="E133" s="34"/>
      <c r="G133" s="34"/>
      <c r="H133" s="34"/>
      <c r="I133" s="34"/>
      <c r="J133" s="41"/>
    </row>
    <row r="134" spans="4:10" x14ac:dyDescent="0.2">
      <c r="D134" s="34"/>
      <c r="E134" s="34"/>
      <c r="G134" s="34"/>
      <c r="H134" s="34"/>
      <c r="I134" s="34"/>
      <c r="J134" s="41"/>
    </row>
    <row r="135" spans="4:10" x14ac:dyDescent="0.2">
      <c r="D135" s="34"/>
      <c r="E135" s="34"/>
      <c r="G135" s="34"/>
      <c r="H135" s="34"/>
      <c r="I135" s="34"/>
      <c r="J135" s="41"/>
    </row>
    <row r="136" spans="4:10" x14ac:dyDescent="0.2">
      <c r="D136" s="34"/>
      <c r="E136" s="34"/>
      <c r="G136" s="34"/>
      <c r="H136" s="34"/>
      <c r="I136" s="34"/>
      <c r="J136" s="41"/>
    </row>
    <row r="137" spans="4:10" x14ac:dyDescent="0.2">
      <c r="D137" s="34"/>
      <c r="E137" s="34"/>
      <c r="G137" s="34"/>
      <c r="H137" s="34"/>
      <c r="I137" s="34"/>
      <c r="J137" s="41"/>
    </row>
    <row r="138" spans="4:10" x14ac:dyDescent="0.2">
      <c r="D138" s="34"/>
      <c r="E138" s="34"/>
      <c r="G138" s="34"/>
      <c r="H138" s="34"/>
      <c r="I138" s="34"/>
      <c r="J138" s="41"/>
    </row>
    <row r="139" spans="4:10" x14ac:dyDescent="0.2">
      <c r="D139" s="34"/>
      <c r="E139" s="34"/>
      <c r="G139" s="34"/>
      <c r="H139" s="34"/>
      <c r="I139" s="34"/>
      <c r="J139" s="41"/>
    </row>
    <row r="140" spans="4:10" x14ac:dyDescent="0.2">
      <c r="D140" s="34"/>
      <c r="E140" s="34"/>
      <c r="G140" s="34"/>
      <c r="H140" s="34"/>
      <c r="I140" s="34"/>
      <c r="J140" s="41"/>
    </row>
    <row r="141" spans="4:10" x14ac:dyDescent="0.2">
      <c r="D141" s="34"/>
      <c r="E141" s="34"/>
      <c r="G141" s="34"/>
      <c r="H141" s="34"/>
      <c r="I141" s="34"/>
      <c r="J141" s="41"/>
    </row>
    <row r="142" spans="4:10" x14ac:dyDescent="0.2">
      <c r="D142" s="34"/>
      <c r="E142" s="34"/>
      <c r="G142" s="34"/>
      <c r="H142" s="34"/>
      <c r="I142" s="34"/>
      <c r="J142" s="41"/>
    </row>
    <row r="143" spans="4:10" x14ac:dyDescent="0.2">
      <c r="D143" s="34"/>
      <c r="E143" s="34"/>
      <c r="G143" s="34"/>
      <c r="H143" s="34"/>
      <c r="I143" s="34"/>
      <c r="J143" s="41"/>
    </row>
    <row r="144" spans="4:10" x14ac:dyDescent="0.2">
      <c r="D144" s="34"/>
      <c r="E144" s="34"/>
      <c r="G144" s="34"/>
      <c r="H144" s="34"/>
      <c r="I144" s="34"/>
      <c r="J144" s="41"/>
    </row>
    <row r="145" spans="4:10" x14ac:dyDescent="0.2">
      <c r="D145" s="34"/>
      <c r="E145" s="34"/>
      <c r="G145" s="34"/>
      <c r="H145" s="34"/>
      <c r="I145" s="34"/>
      <c r="J145" s="41"/>
    </row>
    <row r="146" spans="4:10" x14ac:dyDescent="0.2">
      <c r="D146" s="34"/>
      <c r="E146" s="34"/>
      <c r="G146" s="34"/>
      <c r="H146" s="34"/>
      <c r="I146" s="34"/>
      <c r="J146" s="41"/>
    </row>
    <row r="147" spans="4:10" x14ac:dyDescent="0.2">
      <c r="D147" s="34"/>
      <c r="E147" s="34"/>
      <c r="G147" s="34"/>
      <c r="H147" s="34"/>
      <c r="I147" s="34"/>
      <c r="J147" s="41"/>
    </row>
    <row r="148" spans="4:10" x14ac:dyDescent="0.2">
      <c r="D148" s="34"/>
      <c r="E148" s="34"/>
      <c r="G148" s="34"/>
      <c r="H148" s="34"/>
      <c r="I148" s="34"/>
      <c r="J148" s="41"/>
    </row>
    <row r="149" spans="4:10" x14ac:dyDescent="0.2">
      <c r="D149" s="34"/>
      <c r="E149" s="34"/>
      <c r="G149" s="34"/>
      <c r="H149" s="34"/>
      <c r="I149" s="34"/>
      <c r="J149" s="41"/>
    </row>
    <row r="150" spans="4:10" x14ac:dyDescent="0.2">
      <c r="D150" s="34"/>
      <c r="E150" s="34"/>
      <c r="G150" s="34"/>
      <c r="H150" s="34"/>
      <c r="I150" s="34"/>
      <c r="J150" s="41"/>
    </row>
    <row r="151" spans="4:10" x14ac:dyDescent="0.2">
      <c r="D151" s="34"/>
      <c r="E151" s="34"/>
      <c r="G151" s="34"/>
      <c r="H151" s="34"/>
      <c r="I151" s="34"/>
      <c r="J151" s="41"/>
    </row>
    <row r="152" spans="4:10" x14ac:dyDescent="0.2">
      <c r="D152" s="34"/>
      <c r="E152" s="34"/>
      <c r="G152" s="34"/>
      <c r="H152" s="34"/>
      <c r="I152" s="34"/>
      <c r="J152" s="41"/>
    </row>
    <row r="153" spans="4:10" x14ac:dyDescent="0.2">
      <c r="D153" s="34"/>
      <c r="E153" s="34"/>
      <c r="G153" s="34"/>
      <c r="H153" s="34"/>
      <c r="I153" s="34"/>
      <c r="J153" s="41"/>
    </row>
    <row r="154" spans="4:10" x14ac:dyDescent="0.2">
      <c r="D154" s="34"/>
      <c r="E154" s="34"/>
      <c r="G154" s="34"/>
      <c r="H154" s="34"/>
      <c r="I154" s="34"/>
      <c r="J154" s="41"/>
    </row>
    <row r="155" spans="4:10" x14ac:dyDescent="0.2">
      <c r="D155" s="34"/>
      <c r="E155" s="34"/>
      <c r="G155" s="34"/>
      <c r="H155" s="34"/>
      <c r="I155" s="34"/>
      <c r="J155" s="41"/>
    </row>
    <row r="156" spans="4:10" x14ac:dyDescent="0.2">
      <c r="D156" s="34"/>
      <c r="E156" s="34"/>
      <c r="G156" s="34"/>
      <c r="H156" s="34"/>
      <c r="I156" s="34"/>
      <c r="J156" s="41"/>
    </row>
    <row r="157" spans="4:10" x14ac:dyDescent="0.2">
      <c r="D157" s="34"/>
      <c r="E157" s="34"/>
      <c r="G157" s="34"/>
      <c r="H157" s="34"/>
      <c r="I157" s="34"/>
      <c r="J157" s="41"/>
    </row>
    <row r="158" spans="4:10" x14ac:dyDescent="0.2">
      <c r="D158" s="34"/>
      <c r="E158" s="34"/>
      <c r="G158" s="34"/>
      <c r="H158" s="34"/>
      <c r="I158" s="34"/>
      <c r="J158" s="41"/>
    </row>
    <row r="159" spans="4:10" x14ac:dyDescent="0.2">
      <c r="D159" s="34"/>
      <c r="E159" s="34"/>
      <c r="G159" s="34"/>
      <c r="H159" s="34"/>
      <c r="I159" s="34"/>
      <c r="J159" s="41"/>
    </row>
    <row r="160" spans="4:10" x14ac:dyDescent="0.2">
      <c r="D160" s="34"/>
      <c r="E160" s="34"/>
      <c r="G160" s="34"/>
      <c r="H160" s="34"/>
      <c r="I160" s="34"/>
      <c r="J160" s="41"/>
    </row>
    <row r="161" spans="4:10" x14ac:dyDescent="0.2">
      <c r="D161" s="34"/>
      <c r="E161" s="34"/>
      <c r="G161" s="34"/>
      <c r="H161" s="34"/>
      <c r="I161" s="34"/>
      <c r="J161" s="41"/>
    </row>
    <row r="162" spans="4:10" x14ac:dyDescent="0.2">
      <c r="D162" s="34"/>
      <c r="E162" s="34"/>
      <c r="G162" s="34"/>
      <c r="H162" s="34"/>
      <c r="I162" s="34"/>
      <c r="J162" s="41"/>
    </row>
    <row r="163" spans="4:10" x14ac:dyDescent="0.2">
      <c r="D163" s="34"/>
      <c r="E163" s="34"/>
      <c r="G163" s="34"/>
      <c r="H163" s="34"/>
      <c r="I163" s="34"/>
      <c r="J163" s="41"/>
    </row>
    <row r="164" spans="4:10" x14ac:dyDescent="0.2">
      <c r="D164" s="34"/>
      <c r="E164" s="34"/>
      <c r="G164" s="34"/>
      <c r="H164" s="34"/>
      <c r="I164" s="34"/>
      <c r="J164" s="41"/>
    </row>
    <row r="165" spans="4:10" x14ac:dyDescent="0.2">
      <c r="D165" s="34"/>
      <c r="E165" s="34"/>
      <c r="G165" s="34"/>
      <c r="H165" s="34"/>
      <c r="I165" s="34"/>
      <c r="J165" s="41"/>
    </row>
    <row r="166" spans="4:10" x14ac:dyDescent="0.2">
      <c r="D166" s="34"/>
      <c r="E166" s="34"/>
      <c r="G166" s="34"/>
      <c r="H166" s="34"/>
      <c r="I166" s="34"/>
      <c r="J166" s="41"/>
    </row>
    <row r="167" spans="4:10" x14ac:dyDescent="0.2">
      <c r="D167" s="34"/>
      <c r="E167" s="34"/>
      <c r="G167" s="34"/>
      <c r="H167" s="34"/>
      <c r="I167" s="34"/>
      <c r="J167" s="41"/>
    </row>
    <row r="168" spans="4:10" x14ac:dyDescent="0.2">
      <c r="D168" s="34"/>
      <c r="E168" s="34"/>
      <c r="G168" s="34"/>
      <c r="H168" s="34"/>
      <c r="I168" s="34"/>
      <c r="J168" s="41"/>
    </row>
    <row r="169" spans="4:10" x14ac:dyDescent="0.2">
      <c r="D169" s="34"/>
      <c r="E169" s="34"/>
      <c r="G169" s="34"/>
      <c r="H169" s="34"/>
      <c r="I169" s="34"/>
      <c r="J169" s="41"/>
    </row>
    <row r="170" spans="4:10" x14ac:dyDescent="0.2">
      <c r="D170" s="34"/>
      <c r="E170" s="34"/>
      <c r="G170" s="34"/>
      <c r="H170" s="34"/>
      <c r="I170" s="34"/>
      <c r="J170" s="41"/>
    </row>
    <row r="171" spans="4:10" x14ac:dyDescent="0.2">
      <c r="D171" s="34"/>
      <c r="E171" s="34"/>
      <c r="G171" s="34"/>
      <c r="H171" s="34"/>
      <c r="I171" s="34"/>
      <c r="J171" s="41"/>
    </row>
    <row r="172" spans="4:10" x14ac:dyDescent="0.2">
      <c r="D172" s="34"/>
      <c r="E172" s="34"/>
      <c r="G172" s="34"/>
      <c r="H172" s="34"/>
      <c r="I172" s="34"/>
      <c r="J172" s="41"/>
    </row>
    <row r="173" spans="4:10" x14ac:dyDescent="0.2">
      <c r="D173" s="34"/>
      <c r="E173" s="34"/>
      <c r="G173" s="34"/>
      <c r="H173" s="34"/>
      <c r="I173" s="34"/>
      <c r="J173" s="41"/>
    </row>
    <row r="174" spans="4:10" x14ac:dyDescent="0.2">
      <c r="D174" s="34"/>
      <c r="E174" s="34"/>
      <c r="G174" s="34"/>
      <c r="H174" s="34"/>
      <c r="I174" s="34"/>
      <c r="J174" s="41"/>
    </row>
    <row r="175" spans="4:10" x14ac:dyDescent="0.2">
      <c r="D175" s="34"/>
      <c r="E175" s="34"/>
      <c r="G175" s="34"/>
      <c r="H175" s="34"/>
      <c r="I175" s="34"/>
      <c r="J175" s="41"/>
    </row>
    <row r="176" spans="4:10" x14ac:dyDescent="0.2">
      <c r="D176" s="34"/>
      <c r="E176" s="34"/>
      <c r="G176" s="34"/>
      <c r="H176" s="34"/>
      <c r="I176" s="34"/>
      <c r="J176" s="41"/>
    </row>
    <row r="177" spans="4:10" x14ac:dyDescent="0.2">
      <c r="D177" s="34"/>
      <c r="E177" s="34"/>
      <c r="G177" s="34"/>
      <c r="H177" s="34"/>
      <c r="I177" s="34"/>
      <c r="J177" s="41"/>
    </row>
    <row r="178" spans="4:10" x14ac:dyDescent="0.2">
      <c r="D178" s="34"/>
      <c r="E178" s="34"/>
      <c r="G178" s="34"/>
      <c r="H178" s="34"/>
      <c r="I178" s="34"/>
      <c r="J178" s="41"/>
    </row>
    <row r="179" spans="4:10" x14ac:dyDescent="0.2">
      <c r="D179" s="34"/>
      <c r="E179" s="34"/>
      <c r="G179" s="34"/>
      <c r="H179" s="34"/>
      <c r="I179" s="34"/>
      <c r="J179" s="41"/>
    </row>
    <row r="180" spans="4:10" x14ac:dyDescent="0.2">
      <c r="D180" s="34"/>
      <c r="E180" s="34"/>
      <c r="G180" s="34"/>
      <c r="H180" s="34"/>
      <c r="I180" s="34"/>
      <c r="J180" s="41"/>
    </row>
    <row r="181" spans="4:10" x14ac:dyDescent="0.2">
      <c r="D181" s="34"/>
      <c r="E181" s="34"/>
      <c r="G181" s="34"/>
      <c r="H181" s="34"/>
      <c r="I181" s="34"/>
      <c r="J181" s="41"/>
    </row>
    <row r="182" spans="4:10" x14ac:dyDescent="0.2">
      <c r="D182" s="34"/>
      <c r="E182" s="34"/>
      <c r="G182" s="34"/>
      <c r="H182" s="34"/>
      <c r="I182" s="34"/>
      <c r="J182" s="41"/>
    </row>
    <row r="183" spans="4:10" x14ac:dyDescent="0.2">
      <c r="D183" s="34"/>
      <c r="E183" s="34"/>
      <c r="G183" s="34"/>
      <c r="H183" s="34"/>
      <c r="I183" s="34"/>
      <c r="J183" s="41"/>
    </row>
    <row r="184" spans="4:10" x14ac:dyDescent="0.2">
      <c r="D184" s="34"/>
      <c r="E184" s="34"/>
      <c r="G184" s="34"/>
      <c r="H184" s="34"/>
      <c r="I184" s="34"/>
      <c r="J184" s="41"/>
    </row>
    <row r="185" spans="4:10" x14ac:dyDescent="0.2">
      <c r="D185" s="34"/>
      <c r="E185" s="34"/>
      <c r="G185" s="34"/>
      <c r="H185" s="34"/>
      <c r="I185" s="34"/>
      <c r="J185" s="41"/>
    </row>
    <row r="186" spans="4:10" x14ac:dyDescent="0.2">
      <c r="D186" s="34"/>
      <c r="E186" s="34"/>
      <c r="G186" s="34"/>
      <c r="H186" s="34"/>
      <c r="I186" s="34"/>
      <c r="J186" s="41"/>
    </row>
    <row r="187" spans="4:10" x14ac:dyDescent="0.2">
      <c r="D187" s="34"/>
      <c r="E187" s="34"/>
      <c r="G187" s="34"/>
      <c r="H187" s="34"/>
      <c r="I187" s="34"/>
      <c r="J187" s="41"/>
    </row>
    <row r="188" spans="4:10" x14ac:dyDescent="0.2">
      <c r="D188" s="34"/>
      <c r="E188" s="34"/>
      <c r="G188" s="34"/>
      <c r="H188" s="34"/>
      <c r="I188" s="34"/>
      <c r="J188" s="41"/>
    </row>
    <row r="189" spans="4:10" x14ac:dyDescent="0.2">
      <c r="D189" s="34"/>
      <c r="E189" s="34"/>
      <c r="G189" s="34"/>
      <c r="H189" s="34"/>
      <c r="I189" s="34"/>
      <c r="J189" s="41"/>
    </row>
    <row r="190" spans="4:10" x14ac:dyDescent="0.2">
      <c r="D190" s="34"/>
      <c r="E190" s="34"/>
      <c r="G190" s="34"/>
      <c r="H190" s="34"/>
      <c r="I190" s="34"/>
      <c r="J190" s="41"/>
    </row>
    <row r="191" spans="4:10" x14ac:dyDescent="0.2">
      <c r="D191" s="34"/>
      <c r="E191" s="34"/>
      <c r="G191" s="34"/>
      <c r="H191" s="34"/>
      <c r="I191" s="34"/>
      <c r="J191" s="41"/>
    </row>
    <row r="192" spans="4:10" x14ac:dyDescent="0.2">
      <c r="D192" s="34"/>
      <c r="E192" s="34"/>
      <c r="G192" s="34"/>
      <c r="H192" s="34"/>
      <c r="I192" s="34"/>
      <c r="J192" s="41"/>
    </row>
    <row r="193" spans="4:10" x14ac:dyDescent="0.2">
      <c r="D193" s="34"/>
      <c r="E193" s="34"/>
      <c r="G193" s="34"/>
      <c r="H193" s="34"/>
      <c r="I193" s="34"/>
      <c r="J193" s="41"/>
    </row>
    <row r="194" spans="4:10" x14ac:dyDescent="0.2">
      <c r="D194" s="34"/>
      <c r="E194" s="34"/>
      <c r="G194" s="34"/>
      <c r="H194" s="34"/>
      <c r="I194" s="34"/>
      <c r="J194" s="41"/>
    </row>
    <row r="195" spans="4:10" x14ac:dyDescent="0.2">
      <c r="D195" s="34"/>
      <c r="E195" s="34"/>
      <c r="G195" s="34"/>
      <c r="H195" s="34"/>
      <c r="I195" s="34"/>
      <c r="J195" s="41"/>
    </row>
    <row r="196" spans="4:10" x14ac:dyDescent="0.2">
      <c r="D196" s="34"/>
      <c r="E196" s="34"/>
      <c r="G196" s="34"/>
      <c r="H196" s="34"/>
      <c r="I196" s="34"/>
      <c r="J196" s="41"/>
    </row>
    <row r="197" spans="4:10" x14ac:dyDescent="0.2">
      <c r="D197" s="34"/>
      <c r="E197" s="34"/>
      <c r="G197" s="34"/>
      <c r="H197" s="34"/>
      <c r="I197" s="34"/>
      <c r="J197" s="41"/>
    </row>
    <row r="198" spans="4:10" x14ac:dyDescent="0.2">
      <c r="D198" s="34"/>
      <c r="E198" s="34"/>
      <c r="G198" s="34"/>
      <c r="H198" s="34"/>
      <c r="I198" s="34"/>
      <c r="J198" s="41"/>
    </row>
    <row r="199" spans="4:10" x14ac:dyDescent="0.2">
      <c r="D199" s="34"/>
      <c r="E199" s="34"/>
      <c r="G199" s="34"/>
      <c r="H199" s="34"/>
      <c r="I199" s="34"/>
      <c r="J199" s="41"/>
    </row>
    <row r="200" spans="4:10" x14ac:dyDescent="0.2">
      <c r="D200" s="34"/>
      <c r="E200" s="34"/>
      <c r="G200" s="34"/>
      <c r="H200" s="34"/>
      <c r="I200" s="34"/>
      <c r="J200" s="41"/>
    </row>
    <row r="201" spans="4:10" x14ac:dyDescent="0.2">
      <c r="D201" s="34"/>
      <c r="E201" s="34"/>
      <c r="G201" s="34"/>
      <c r="H201" s="34"/>
      <c r="I201" s="34"/>
      <c r="J201" s="41"/>
    </row>
    <row r="202" spans="4:10" x14ac:dyDescent="0.2">
      <c r="D202" s="34"/>
      <c r="E202" s="34"/>
      <c r="G202" s="34"/>
      <c r="H202" s="34"/>
      <c r="I202" s="34"/>
      <c r="J202" s="41"/>
    </row>
    <row r="203" spans="4:10" x14ac:dyDescent="0.2">
      <c r="D203" s="34"/>
      <c r="E203" s="34"/>
      <c r="G203" s="34"/>
      <c r="H203" s="34"/>
      <c r="I203" s="34"/>
      <c r="J203" s="41"/>
    </row>
    <row r="204" spans="4:10" x14ac:dyDescent="0.2">
      <c r="D204" s="34"/>
      <c r="E204" s="34"/>
      <c r="G204" s="34"/>
      <c r="H204" s="34"/>
      <c r="I204" s="34"/>
      <c r="J204" s="41"/>
    </row>
    <row r="205" spans="4:10" x14ac:dyDescent="0.2">
      <c r="D205" s="34"/>
      <c r="E205" s="34"/>
      <c r="G205" s="34"/>
      <c r="H205" s="34"/>
      <c r="I205" s="34"/>
      <c r="J205" s="41"/>
    </row>
    <row r="206" spans="4:10" x14ac:dyDescent="0.2">
      <c r="D206" s="34"/>
      <c r="E206" s="34"/>
      <c r="G206" s="34"/>
      <c r="H206" s="34"/>
      <c r="I206" s="34"/>
      <c r="J206" s="41"/>
    </row>
    <row r="207" spans="4:10" x14ac:dyDescent="0.2">
      <c r="D207" s="34"/>
      <c r="E207" s="34"/>
      <c r="G207" s="34"/>
      <c r="H207" s="34"/>
      <c r="I207" s="34"/>
      <c r="J207" s="41"/>
    </row>
    <row r="208" spans="4:10" x14ac:dyDescent="0.2">
      <c r="D208" s="34"/>
      <c r="E208" s="34"/>
      <c r="G208" s="34"/>
      <c r="H208" s="34"/>
      <c r="I208" s="34"/>
      <c r="J208" s="41"/>
    </row>
    <row r="209" spans="4:10" x14ac:dyDescent="0.2">
      <c r="D209" s="34"/>
      <c r="E209" s="34"/>
      <c r="G209" s="34"/>
      <c r="H209" s="34"/>
      <c r="I209" s="34"/>
      <c r="J209" s="41"/>
    </row>
    <row r="210" spans="4:10" x14ac:dyDescent="0.2">
      <c r="D210" s="34"/>
      <c r="E210" s="34"/>
      <c r="G210" s="34"/>
      <c r="H210" s="34"/>
      <c r="I210" s="34"/>
      <c r="J210" s="41"/>
    </row>
    <row r="211" spans="4:10" x14ac:dyDescent="0.2">
      <c r="D211" s="34"/>
      <c r="E211" s="34"/>
      <c r="G211" s="34"/>
      <c r="H211" s="34"/>
      <c r="I211" s="34"/>
      <c r="J211" s="41"/>
    </row>
    <row r="212" spans="4:10" x14ac:dyDescent="0.2">
      <c r="D212" s="34"/>
      <c r="E212" s="34"/>
      <c r="G212" s="34"/>
      <c r="H212" s="34"/>
      <c r="I212" s="34"/>
      <c r="J212" s="41"/>
    </row>
    <row r="213" spans="4:10" x14ac:dyDescent="0.2">
      <c r="D213" s="34"/>
      <c r="E213" s="34"/>
      <c r="G213" s="34"/>
      <c r="H213" s="34"/>
      <c r="I213" s="34"/>
      <c r="J213" s="41"/>
    </row>
    <row r="214" spans="4:10" x14ac:dyDescent="0.2">
      <c r="D214" s="34"/>
      <c r="E214" s="34"/>
      <c r="G214" s="34"/>
      <c r="H214" s="34"/>
      <c r="I214" s="34"/>
      <c r="J214" s="41"/>
    </row>
    <row r="215" spans="4:10" x14ac:dyDescent="0.2">
      <c r="D215" s="34"/>
      <c r="E215" s="34"/>
      <c r="G215" s="34"/>
      <c r="H215" s="34"/>
      <c r="I215" s="34"/>
      <c r="J215" s="41"/>
    </row>
    <row r="216" spans="4:10" x14ac:dyDescent="0.2">
      <c r="D216" s="34"/>
      <c r="E216" s="34"/>
      <c r="G216" s="34"/>
      <c r="H216" s="34"/>
      <c r="I216" s="34"/>
      <c r="J216" s="41"/>
    </row>
    <row r="217" spans="4:10" x14ac:dyDescent="0.2">
      <c r="D217" s="34"/>
      <c r="E217" s="34"/>
      <c r="G217" s="34"/>
      <c r="H217" s="34"/>
      <c r="I217" s="34"/>
      <c r="J217" s="41"/>
    </row>
    <row r="218" spans="4:10" x14ac:dyDescent="0.2">
      <c r="D218" s="34"/>
      <c r="E218" s="34"/>
      <c r="G218" s="34"/>
      <c r="H218" s="34"/>
      <c r="I218" s="34"/>
      <c r="J218" s="41"/>
    </row>
    <row r="219" spans="4:10" x14ac:dyDescent="0.2">
      <c r="D219" s="34"/>
      <c r="E219" s="34"/>
      <c r="G219" s="34"/>
      <c r="H219" s="34"/>
      <c r="I219" s="34"/>
      <c r="J219" s="41"/>
    </row>
    <row r="220" spans="4:10" x14ac:dyDescent="0.2">
      <c r="D220" s="34"/>
      <c r="E220" s="34"/>
      <c r="G220" s="34"/>
      <c r="H220" s="34"/>
      <c r="I220" s="34"/>
      <c r="J220" s="41"/>
    </row>
    <row r="221" spans="4:10" x14ac:dyDescent="0.2">
      <c r="D221" s="34"/>
      <c r="E221" s="34"/>
      <c r="G221" s="34"/>
      <c r="H221" s="34"/>
      <c r="I221" s="34"/>
      <c r="J221" s="41"/>
    </row>
    <row r="222" spans="4:10" x14ac:dyDescent="0.2">
      <c r="D222" s="34"/>
      <c r="E222" s="34"/>
      <c r="G222" s="34"/>
      <c r="H222" s="34"/>
      <c r="I222" s="34"/>
      <c r="J222" s="41"/>
    </row>
    <row r="223" spans="4:10" x14ac:dyDescent="0.2">
      <c r="D223" s="34"/>
      <c r="E223" s="34"/>
      <c r="G223" s="34"/>
      <c r="H223" s="34"/>
      <c r="I223" s="34"/>
      <c r="J223" s="41"/>
    </row>
    <row r="224" spans="4:10" x14ac:dyDescent="0.2">
      <c r="D224" s="34"/>
      <c r="E224" s="34"/>
      <c r="G224" s="34"/>
      <c r="H224" s="34"/>
      <c r="I224" s="34"/>
      <c r="J224" s="41"/>
    </row>
    <row r="225" spans="4:10" x14ac:dyDescent="0.2">
      <c r="D225" s="34"/>
      <c r="E225" s="34"/>
      <c r="G225" s="34"/>
      <c r="H225" s="34"/>
      <c r="I225" s="34"/>
      <c r="J225" s="41"/>
    </row>
    <row r="226" spans="4:10" x14ac:dyDescent="0.2">
      <c r="D226" s="34"/>
      <c r="E226" s="34"/>
      <c r="G226" s="34"/>
      <c r="H226" s="34"/>
      <c r="I226" s="34"/>
      <c r="J226" s="41"/>
    </row>
    <row r="227" spans="4:10" x14ac:dyDescent="0.2">
      <c r="D227" s="34"/>
      <c r="E227" s="34"/>
      <c r="G227" s="34"/>
      <c r="H227" s="34"/>
      <c r="I227" s="34"/>
      <c r="J227" s="41"/>
    </row>
    <row r="228" spans="4:10" x14ac:dyDescent="0.2">
      <c r="D228" s="34"/>
      <c r="E228" s="34"/>
      <c r="G228" s="34"/>
      <c r="H228" s="34"/>
      <c r="I228" s="34"/>
      <c r="J228" s="41"/>
    </row>
    <row r="229" spans="4:10" x14ac:dyDescent="0.2">
      <c r="D229" s="34"/>
      <c r="E229" s="34"/>
      <c r="G229" s="34"/>
      <c r="H229" s="34"/>
      <c r="I229" s="34"/>
      <c r="J229" s="41"/>
    </row>
    <row r="230" spans="4:10" x14ac:dyDescent="0.2">
      <c r="D230" s="34"/>
      <c r="E230" s="34"/>
      <c r="G230" s="34"/>
      <c r="H230" s="34"/>
      <c r="I230" s="34"/>
      <c r="J230" s="41"/>
    </row>
    <row r="231" spans="4:10" x14ac:dyDescent="0.2">
      <c r="D231" s="34"/>
      <c r="E231" s="34"/>
      <c r="G231" s="34"/>
      <c r="H231" s="34"/>
      <c r="I231" s="34"/>
      <c r="J231" s="41"/>
    </row>
    <row r="232" spans="4:10" x14ac:dyDescent="0.2">
      <c r="D232" s="34"/>
      <c r="E232" s="34"/>
      <c r="G232" s="34"/>
      <c r="H232" s="34"/>
      <c r="I232" s="34"/>
      <c r="J232" s="41"/>
    </row>
    <row r="233" spans="4:10" x14ac:dyDescent="0.2">
      <c r="D233" s="34"/>
      <c r="E233" s="34"/>
      <c r="G233" s="34"/>
      <c r="H233" s="34"/>
      <c r="I233" s="34"/>
      <c r="J233" s="41"/>
    </row>
    <row r="234" spans="4:10" x14ac:dyDescent="0.2">
      <c r="D234" s="34"/>
      <c r="E234" s="34"/>
      <c r="G234" s="34"/>
      <c r="H234" s="34"/>
      <c r="I234" s="34"/>
      <c r="J234" s="41"/>
    </row>
    <row r="235" spans="4:10" x14ac:dyDescent="0.2">
      <c r="D235" s="34"/>
      <c r="E235" s="34"/>
      <c r="G235" s="34"/>
      <c r="H235" s="34"/>
      <c r="I235" s="34"/>
      <c r="J235" s="41"/>
    </row>
    <row r="236" spans="4:10" x14ac:dyDescent="0.2">
      <c r="D236" s="34"/>
      <c r="E236" s="34"/>
      <c r="G236" s="34"/>
      <c r="H236" s="34"/>
      <c r="I236" s="34"/>
      <c r="J236" s="41"/>
    </row>
    <row r="237" spans="4:10" x14ac:dyDescent="0.2">
      <c r="D237" s="34"/>
      <c r="E237" s="34"/>
      <c r="G237" s="34"/>
      <c r="H237" s="34"/>
      <c r="I237" s="34"/>
      <c r="J237" s="41"/>
    </row>
    <row r="238" spans="4:10" x14ac:dyDescent="0.2">
      <c r="D238" s="34"/>
      <c r="E238" s="34"/>
      <c r="G238" s="34"/>
      <c r="H238" s="34"/>
      <c r="I238" s="34"/>
      <c r="J238" s="41"/>
    </row>
    <row r="239" spans="4:10" x14ac:dyDescent="0.2">
      <c r="D239" s="34"/>
      <c r="E239" s="34"/>
      <c r="G239" s="34"/>
      <c r="H239" s="34"/>
      <c r="I239" s="34"/>
      <c r="J239" s="41"/>
    </row>
    <row r="240" spans="4:10" x14ac:dyDescent="0.2">
      <c r="D240" s="34"/>
      <c r="E240" s="34"/>
      <c r="G240" s="34"/>
      <c r="H240" s="34"/>
      <c r="I240" s="34"/>
      <c r="J240" s="41"/>
    </row>
    <row r="241" spans="4:10" x14ac:dyDescent="0.2">
      <c r="D241" s="34"/>
      <c r="E241" s="34"/>
      <c r="G241" s="34"/>
      <c r="H241" s="34"/>
      <c r="I241" s="34"/>
      <c r="J241" s="41"/>
    </row>
    <row r="242" spans="4:10" x14ac:dyDescent="0.2">
      <c r="D242" s="34"/>
      <c r="E242" s="34"/>
      <c r="G242" s="34"/>
      <c r="H242" s="34"/>
      <c r="I242" s="34"/>
      <c r="J242" s="41"/>
    </row>
    <row r="243" spans="4:10" x14ac:dyDescent="0.2">
      <c r="D243" s="34"/>
      <c r="E243" s="34"/>
      <c r="G243" s="34"/>
      <c r="H243" s="34"/>
      <c r="I243" s="34"/>
      <c r="J243" s="41"/>
    </row>
    <row r="244" spans="4:10" x14ac:dyDescent="0.2">
      <c r="D244" s="34"/>
      <c r="E244" s="34"/>
      <c r="G244" s="34"/>
      <c r="H244" s="34"/>
      <c r="I244" s="34"/>
      <c r="J244" s="41"/>
    </row>
    <row r="245" spans="4:10" x14ac:dyDescent="0.2">
      <c r="D245" s="34"/>
      <c r="E245" s="34"/>
      <c r="G245" s="34"/>
      <c r="H245" s="34"/>
      <c r="I245" s="34"/>
      <c r="J245" s="41"/>
    </row>
    <row r="246" spans="4:10" x14ac:dyDescent="0.2">
      <c r="D246" s="34"/>
      <c r="E246" s="34"/>
      <c r="G246" s="34"/>
      <c r="H246" s="34"/>
      <c r="I246" s="34"/>
      <c r="J246" s="41"/>
    </row>
    <row r="247" spans="4:10" x14ac:dyDescent="0.2">
      <c r="D247" s="34"/>
      <c r="E247" s="34"/>
      <c r="G247" s="34"/>
      <c r="H247" s="34"/>
      <c r="I247" s="34"/>
      <c r="J247" s="41"/>
    </row>
    <row r="248" spans="4:10" x14ac:dyDescent="0.2">
      <c r="D248" s="34"/>
      <c r="E248" s="34"/>
      <c r="G248" s="34"/>
      <c r="H248" s="34"/>
      <c r="I248" s="34"/>
      <c r="J248" s="41"/>
    </row>
    <row r="249" spans="4:10" x14ac:dyDescent="0.2">
      <c r="D249" s="34"/>
      <c r="E249" s="34"/>
      <c r="G249" s="34"/>
      <c r="H249" s="34"/>
      <c r="I249" s="34"/>
      <c r="J249" s="41"/>
    </row>
    <row r="250" spans="4:10" x14ac:dyDescent="0.2">
      <c r="D250" s="34"/>
      <c r="E250" s="34"/>
      <c r="G250" s="34"/>
      <c r="H250" s="34"/>
      <c r="I250" s="34"/>
      <c r="J250" s="41"/>
    </row>
    <row r="251" spans="4:10" x14ac:dyDescent="0.2">
      <c r="D251" s="34"/>
      <c r="E251" s="34"/>
      <c r="G251" s="34"/>
      <c r="H251" s="34"/>
      <c r="I251" s="34"/>
      <c r="J251" s="41"/>
    </row>
    <row r="252" spans="4:10" x14ac:dyDescent="0.2">
      <c r="D252" s="34"/>
      <c r="E252" s="34"/>
      <c r="G252" s="34"/>
      <c r="H252" s="34"/>
      <c r="I252" s="34"/>
      <c r="J252" s="41"/>
    </row>
    <row r="253" spans="4:10" x14ac:dyDescent="0.2">
      <c r="D253" s="34"/>
      <c r="E253" s="34"/>
      <c r="G253" s="34"/>
      <c r="H253" s="34"/>
      <c r="I253" s="34"/>
      <c r="J253" s="41"/>
    </row>
    <row r="254" spans="4:10" x14ac:dyDescent="0.2">
      <c r="D254" s="34"/>
      <c r="E254" s="34"/>
      <c r="G254" s="34"/>
      <c r="H254" s="34"/>
      <c r="I254" s="34"/>
      <c r="J254" s="41"/>
    </row>
    <row r="255" spans="4:10" x14ac:dyDescent="0.2">
      <c r="D255" s="34"/>
      <c r="E255" s="34"/>
      <c r="G255" s="34"/>
      <c r="H255" s="34"/>
      <c r="I255" s="34"/>
      <c r="J255" s="41"/>
    </row>
    <row r="256" spans="4:10" x14ac:dyDescent="0.2">
      <c r="D256" s="34"/>
      <c r="E256" s="34"/>
      <c r="G256" s="34"/>
      <c r="H256" s="34"/>
      <c r="I256" s="34"/>
      <c r="J256" s="41"/>
    </row>
    <row r="257" spans="4:10" x14ac:dyDescent="0.2">
      <c r="D257" s="34"/>
      <c r="E257" s="34"/>
      <c r="G257" s="34"/>
      <c r="H257" s="34"/>
      <c r="I257" s="34"/>
      <c r="J257" s="41"/>
    </row>
    <row r="258" spans="4:10" x14ac:dyDescent="0.2">
      <c r="D258" s="34"/>
      <c r="E258" s="34"/>
      <c r="G258" s="34"/>
      <c r="H258" s="34"/>
      <c r="I258" s="34"/>
      <c r="J258" s="41"/>
    </row>
    <row r="259" spans="4:10" x14ac:dyDescent="0.2">
      <c r="D259" s="34"/>
      <c r="E259" s="34"/>
      <c r="G259" s="34"/>
      <c r="H259" s="34"/>
      <c r="I259" s="34"/>
      <c r="J259" s="41"/>
    </row>
    <row r="260" spans="4:10" x14ac:dyDescent="0.2">
      <c r="D260" s="34"/>
      <c r="E260" s="34"/>
      <c r="G260" s="34"/>
      <c r="H260" s="34"/>
      <c r="I260" s="34"/>
      <c r="J260" s="41"/>
    </row>
    <row r="261" spans="4:10" x14ac:dyDescent="0.2">
      <c r="D261" s="34"/>
      <c r="E261" s="34"/>
      <c r="G261" s="34"/>
      <c r="H261" s="34"/>
      <c r="I261" s="34"/>
      <c r="J261" s="41"/>
    </row>
    <row r="262" spans="4:10" x14ac:dyDescent="0.2">
      <c r="D262" s="34"/>
      <c r="E262" s="34"/>
      <c r="G262" s="34"/>
      <c r="H262" s="34"/>
      <c r="I262" s="34"/>
      <c r="J262" s="41"/>
    </row>
    <row r="263" spans="4:10" x14ac:dyDescent="0.2">
      <c r="D263" s="34"/>
      <c r="E263" s="34"/>
      <c r="G263" s="34"/>
      <c r="H263" s="34"/>
      <c r="I263" s="34"/>
      <c r="J263" s="41"/>
    </row>
    <row r="264" spans="4:10" x14ac:dyDescent="0.2">
      <c r="D264" s="34"/>
      <c r="E264" s="34"/>
      <c r="G264" s="34"/>
      <c r="H264" s="34"/>
      <c r="I264" s="34"/>
      <c r="J264" s="41"/>
    </row>
    <row r="265" spans="4:10" x14ac:dyDescent="0.2">
      <c r="D265" s="34"/>
      <c r="E265" s="34"/>
      <c r="G265" s="34"/>
      <c r="H265" s="34"/>
      <c r="I265" s="34"/>
      <c r="J265" s="41"/>
    </row>
    <row r="266" spans="4:10" x14ac:dyDescent="0.2">
      <c r="D266" s="34"/>
      <c r="E266" s="34"/>
      <c r="G266" s="34"/>
      <c r="H266" s="34"/>
      <c r="I266" s="34"/>
      <c r="J266" s="41"/>
    </row>
    <row r="267" spans="4:10" x14ac:dyDescent="0.2">
      <c r="D267" s="34"/>
      <c r="E267" s="34"/>
      <c r="G267" s="34"/>
      <c r="H267" s="34"/>
      <c r="I267" s="34"/>
      <c r="J267" s="41"/>
    </row>
    <row r="268" spans="4:10" x14ac:dyDescent="0.2">
      <c r="D268" s="34"/>
      <c r="E268" s="34"/>
      <c r="G268" s="34"/>
      <c r="H268" s="34"/>
      <c r="I268" s="34"/>
      <c r="J268" s="41"/>
    </row>
    <row r="269" spans="4:10" x14ac:dyDescent="0.2">
      <c r="D269" s="34"/>
      <c r="E269" s="34"/>
      <c r="G269" s="34"/>
      <c r="H269" s="34"/>
      <c r="I269" s="34"/>
      <c r="J269" s="41"/>
    </row>
    <row r="270" spans="4:10" x14ac:dyDescent="0.2">
      <c r="D270" s="34"/>
      <c r="E270" s="34"/>
      <c r="G270" s="34"/>
      <c r="H270" s="34"/>
      <c r="I270" s="34"/>
      <c r="J270" s="41"/>
    </row>
    <row r="271" spans="4:10" x14ac:dyDescent="0.2">
      <c r="D271" s="34"/>
      <c r="E271" s="34"/>
      <c r="G271" s="34"/>
      <c r="H271" s="34"/>
      <c r="I271" s="34"/>
      <c r="J271" s="41"/>
    </row>
    <row r="272" spans="4:10" x14ac:dyDescent="0.2">
      <c r="D272" s="34"/>
      <c r="E272" s="34"/>
      <c r="G272" s="34"/>
      <c r="H272" s="34"/>
      <c r="I272" s="34"/>
      <c r="J272" s="41"/>
    </row>
    <row r="273" spans="4:10" x14ac:dyDescent="0.2">
      <c r="D273" s="34"/>
      <c r="E273" s="34"/>
      <c r="G273" s="34"/>
      <c r="H273" s="34"/>
      <c r="I273" s="34"/>
      <c r="J273" s="41"/>
    </row>
    <row r="274" spans="4:10" x14ac:dyDescent="0.2">
      <c r="D274" s="34"/>
      <c r="E274" s="34"/>
      <c r="G274" s="34"/>
      <c r="H274" s="34"/>
      <c r="I274" s="34"/>
      <c r="J274" s="41"/>
    </row>
    <row r="275" spans="4:10" x14ac:dyDescent="0.2">
      <c r="D275" s="34"/>
      <c r="E275" s="34"/>
      <c r="G275" s="34"/>
      <c r="H275" s="34"/>
      <c r="I275" s="34"/>
      <c r="J275" s="41"/>
    </row>
    <row r="276" spans="4:10" x14ac:dyDescent="0.2">
      <c r="D276" s="34"/>
      <c r="E276" s="34"/>
      <c r="G276" s="34"/>
      <c r="H276" s="34"/>
      <c r="I276" s="34"/>
      <c r="J276" s="41"/>
    </row>
    <row r="277" spans="4:10" x14ac:dyDescent="0.2">
      <c r="D277" s="34"/>
      <c r="E277" s="34"/>
      <c r="G277" s="34"/>
      <c r="H277" s="34"/>
      <c r="I277" s="34"/>
      <c r="J277" s="41"/>
    </row>
    <row r="278" spans="4:10" x14ac:dyDescent="0.2">
      <c r="D278" s="34"/>
      <c r="E278" s="34"/>
      <c r="G278" s="34"/>
      <c r="H278" s="34"/>
      <c r="I278" s="34"/>
      <c r="J278" s="41"/>
    </row>
    <row r="279" spans="4:10" x14ac:dyDescent="0.2">
      <c r="D279" s="34"/>
      <c r="E279" s="34"/>
      <c r="G279" s="34"/>
      <c r="H279" s="34"/>
      <c r="I279" s="34"/>
      <c r="J279" s="41"/>
    </row>
    <row r="280" spans="4:10" x14ac:dyDescent="0.2">
      <c r="D280" s="34"/>
      <c r="E280" s="34"/>
      <c r="G280" s="34"/>
      <c r="H280" s="34"/>
      <c r="I280" s="34"/>
      <c r="J280" s="41"/>
    </row>
    <row r="281" spans="4:10" x14ac:dyDescent="0.2">
      <c r="D281" s="34"/>
      <c r="E281" s="34"/>
      <c r="G281" s="34"/>
      <c r="H281" s="34"/>
      <c r="I281" s="34"/>
      <c r="J281" s="41"/>
    </row>
    <row r="282" spans="4:10" x14ac:dyDescent="0.2">
      <c r="D282" s="34"/>
      <c r="E282" s="34"/>
      <c r="G282" s="34"/>
      <c r="H282" s="34"/>
      <c r="I282" s="34"/>
      <c r="J282" s="41"/>
    </row>
    <row r="283" spans="4:10" x14ac:dyDescent="0.2">
      <c r="D283" s="34"/>
      <c r="E283" s="34"/>
      <c r="G283" s="34"/>
      <c r="H283" s="34"/>
      <c r="I283" s="34"/>
      <c r="J283" s="41"/>
    </row>
    <row r="284" spans="4:10" x14ac:dyDescent="0.2">
      <c r="D284" s="34"/>
      <c r="E284" s="34"/>
      <c r="G284" s="34"/>
      <c r="H284" s="34"/>
      <c r="I284" s="34"/>
      <c r="J284" s="41"/>
    </row>
    <row r="285" spans="4:10" x14ac:dyDescent="0.2">
      <c r="D285" s="34"/>
      <c r="E285" s="34"/>
      <c r="G285" s="34"/>
      <c r="H285" s="34"/>
      <c r="I285" s="34"/>
      <c r="J285" s="41"/>
    </row>
    <row r="286" spans="4:10" x14ac:dyDescent="0.2">
      <c r="D286" s="34"/>
      <c r="E286" s="34"/>
      <c r="G286" s="34"/>
      <c r="H286" s="34"/>
      <c r="I286" s="34"/>
      <c r="J286" s="41"/>
    </row>
    <row r="287" spans="4:10" x14ac:dyDescent="0.2">
      <c r="D287" s="34"/>
      <c r="E287" s="34"/>
      <c r="G287" s="34"/>
      <c r="H287" s="34"/>
      <c r="I287" s="34"/>
      <c r="J287" s="41"/>
    </row>
    <row r="288" spans="4:10" x14ac:dyDescent="0.2">
      <c r="D288" s="34"/>
      <c r="E288" s="34"/>
      <c r="G288" s="34"/>
      <c r="H288" s="34"/>
      <c r="I288" s="34"/>
      <c r="J288" s="41"/>
    </row>
    <row r="289" spans="4:10" x14ac:dyDescent="0.2">
      <c r="D289" s="34"/>
      <c r="E289" s="34"/>
      <c r="G289" s="34"/>
      <c r="H289" s="34"/>
      <c r="I289" s="34"/>
      <c r="J289" s="41"/>
    </row>
    <row r="290" spans="4:10" x14ac:dyDescent="0.2">
      <c r="D290" s="34"/>
      <c r="E290" s="34"/>
      <c r="G290" s="34"/>
      <c r="H290" s="34"/>
      <c r="I290" s="34"/>
      <c r="J290" s="41"/>
    </row>
    <row r="291" spans="4:10" x14ac:dyDescent="0.2">
      <c r="D291" s="34"/>
      <c r="E291" s="34"/>
      <c r="G291" s="34"/>
      <c r="H291" s="34"/>
      <c r="I291" s="34"/>
      <c r="J291" s="41"/>
    </row>
    <row r="292" spans="4:10" x14ac:dyDescent="0.2">
      <c r="D292" s="34"/>
      <c r="E292" s="34"/>
      <c r="G292" s="34"/>
      <c r="H292" s="34"/>
      <c r="I292" s="34"/>
      <c r="J292" s="41"/>
    </row>
    <row r="293" spans="4:10" x14ac:dyDescent="0.2">
      <c r="D293" s="34"/>
      <c r="E293" s="34"/>
      <c r="G293" s="34"/>
      <c r="H293" s="34"/>
      <c r="I293" s="34"/>
      <c r="J293" s="41"/>
    </row>
    <row r="294" spans="4:10" x14ac:dyDescent="0.2">
      <c r="D294" s="34"/>
      <c r="E294" s="34"/>
      <c r="G294" s="34"/>
      <c r="H294" s="34"/>
      <c r="I294" s="34"/>
      <c r="J294" s="41"/>
    </row>
    <row r="295" spans="4:10" x14ac:dyDescent="0.2">
      <c r="D295" s="34"/>
      <c r="E295" s="34"/>
      <c r="G295" s="34"/>
      <c r="H295" s="34"/>
      <c r="I295" s="34"/>
      <c r="J295" s="41"/>
    </row>
    <row r="296" spans="4:10" x14ac:dyDescent="0.2">
      <c r="D296" s="34"/>
      <c r="E296" s="34"/>
      <c r="G296" s="34"/>
      <c r="H296" s="34"/>
      <c r="I296" s="34"/>
      <c r="J296" s="41"/>
    </row>
    <row r="297" spans="4:10" x14ac:dyDescent="0.2">
      <c r="D297" s="34"/>
      <c r="E297" s="34"/>
      <c r="G297" s="34"/>
      <c r="H297" s="34"/>
      <c r="I297" s="34"/>
      <c r="J297" s="41"/>
    </row>
    <row r="298" spans="4:10" x14ac:dyDescent="0.2">
      <c r="D298" s="34"/>
      <c r="E298" s="34"/>
      <c r="G298" s="34"/>
      <c r="H298" s="34"/>
      <c r="I298" s="34"/>
      <c r="J298" s="41"/>
    </row>
    <row r="299" spans="4:10" x14ac:dyDescent="0.2">
      <c r="D299" s="34"/>
      <c r="E299" s="34"/>
      <c r="G299" s="34"/>
      <c r="H299" s="34"/>
      <c r="I299" s="34"/>
      <c r="J299" s="41"/>
    </row>
    <row r="300" spans="4:10" x14ac:dyDescent="0.2">
      <c r="D300" s="34"/>
      <c r="E300" s="34"/>
      <c r="G300" s="34"/>
      <c r="H300" s="34"/>
      <c r="I300" s="34"/>
      <c r="J300" s="41"/>
    </row>
    <row r="301" spans="4:10" x14ac:dyDescent="0.2">
      <c r="D301" s="34"/>
      <c r="E301" s="34"/>
      <c r="G301" s="34"/>
      <c r="H301" s="34"/>
      <c r="I301" s="34"/>
      <c r="J301" s="41"/>
    </row>
    <row r="302" spans="4:10" x14ac:dyDescent="0.2">
      <c r="D302" s="34"/>
      <c r="E302" s="34"/>
      <c r="G302" s="34"/>
      <c r="H302" s="34"/>
      <c r="I302" s="34"/>
      <c r="J302" s="41"/>
    </row>
    <row r="303" spans="4:10" x14ac:dyDescent="0.2">
      <c r="D303" s="34"/>
      <c r="E303" s="34"/>
      <c r="G303" s="34"/>
      <c r="H303" s="34"/>
      <c r="I303" s="34"/>
      <c r="J303" s="41"/>
    </row>
    <row r="304" spans="4:10" x14ac:dyDescent="0.2">
      <c r="D304" s="34"/>
      <c r="E304" s="34"/>
      <c r="G304" s="34"/>
      <c r="H304" s="34"/>
      <c r="I304" s="34"/>
      <c r="J304" s="41"/>
    </row>
    <row r="305" spans="4:10" x14ac:dyDescent="0.2">
      <c r="D305" s="34"/>
      <c r="E305" s="34"/>
      <c r="G305" s="34"/>
      <c r="H305" s="34"/>
      <c r="I305" s="34"/>
      <c r="J305" s="41"/>
    </row>
    <row r="306" spans="4:10" x14ac:dyDescent="0.2">
      <c r="D306" s="34"/>
      <c r="E306" s="34"/>
      <c r="G306" s="34"/>
      <c r="H306" s="34"/>
      <c r="I306" s="34"/>
      <c r="J306" s="41"/>
    </row>
    <row r="307" spans="4:10" x14ac:dyDescent="0.2">
      <c r="D307" s="34"/>
      <c r="E307" s="34"/>
      <c r="G307" s="34"/>
      <c r="H307" s="34"/>
      <c r="I307" s="34"/>
      <c r="J307" s="41"/>
    </row>
    <row r="308" spans="4:10" x14ac:dyDescent="0.2">
      <c r="D308" s="34"/>
      <c r="E308" s="34"/>
      <c r="G308" s="34"/>
      <c r="H308" s="34"/>
      <c r="I308" s="34"/>
      <c r="J308" s="41"/>
    </row>
    <row r="309" spans="4:10" x14ac:dyDescent="0.2">
      <c r="D309" s="34"/>
      <c r="E309" s="34"/>
      <c r="G309" s="34"/>
      <c r="H309" s="34"/>
      <c r="I309" s="34"/>
      <c r="J309" s="41"/>
    </row>
    <row r="310" spans="4:10" x14ac:dyDescent="0.2">
      <c r="D310" s="34"/>
      <c r="E310" s="34"/>
      <c r="G310" s="34"/>
      <c r="H310" s="34"/>
      <c r="I310" s="34"/>
      <c r="J310" s="41"/>
    </row>
    <row r="311" spans="4:10" x14ac:dyDescent="0.2">
      <c r="D311" s="34"/>
      <c r="E311" s="34"/>
      <c r="G311" s="34"/>
      <c r="H311" s="34"/>
      <c r="I311" s="34"/>
      <c r="J311" s="41"/>
    </row>
    <row r="312" spans="4:10" x14ac:dyDescent="0.2">
      <c r="D312" s="34"/>
      <c r="E312" s="34"/>
      <c r="G312" s="34"/>
      <c r="H312" s="34"/>
      <c r="I312" s="34"/>
      <c r="J312" s="41"/>
    </row>
    <row r="313" spans="4:10" x14ac:dyDescent="0.2">
      <c r="D313" s="34"/>
      <c r="E313" s="34"/>
      <c r="G313" s="34"/>
      <c r="H313" s="34"/>
      <c r="I313" s="34"/>
      <c r="J313" s="41"/>
    </row>
    <row r="314" spans="4:10" x14ac:dyDescent="0.2">
      <c r="D314" s="34"/>
      <c r="E314" s="34"/>
      <c r="G314" s="34"/>
      <c r="H314" s="34"/>
      <c r="I314" s="34"/>
      <c r="J314" s="41"/>
    </row>
    <row r="315" spans="4:10" x14ac:dyDescent="0.2">
      <c r="D315" s="34"/>
      <c r="E315" s="34"/>
      <c r="G315" s="34"/>
      <c r="H315" s="34"/>
      <c r="I315" s="34"/>
      <c r="J315" s="41"/>
    </row>
    <row r="316" spans="4:10" x14ac:dyDescent="0.2">
      <c r="D316" s="34"/>
      <c r="E316" s="34"/>
      <c r="G316" s="34"/>
      <c r="H316" s="34"/>
      <c r="I316" s="34"/>
      <c r="J316" s="41"/>
    </row>
    <row r="317" spans="4:10" x14ac:dyDescent="0.2">
      <c r="D317" s="34"/>
      <c r="E317" s="34"/>
      <c r="G317" s="34"/>
      <c r="H317" s="34"/>
      <c r="I317" s="34"/>
      <c r="J317" s="41"/>
    </row>
    <row r="318" spans="4:10" x14ac:dyDescent="0.2">
      <c r="D318" s="34"/>
      <c r="E318" s="34"/>
      <c r="G318" s="34"/>
      <c r="H318" s="34"/>
      <c r="I318" s="34"/>
      <c r="J318" s="41"/>
    </row>
    <row r="319" spans="4:10" x14ac:dyDescent="0.2">
      <c r="D319" s="34"/>
      <c r="E319" s="34"/>
      <c r="G319" s="34"/>
      <c r="H319" s="34"/>
      <c r="I319" s="34"/>
      <c r="J319" s="41"/>
    </row>
    <row r="320" spans="4:10" x14ac:dyDescent="0.2">
      <c r="D320" s="34"/>
      <c r="E320" s="34"/>
      <c r="G320" s="34"/>
      <c r="H320" s="34"/>
      <c r="I320" s="34"/>
      <c r="J320" s="41"/>
    </row>
    <row r="321" spans="4:10" x14ac:dyDescent="0.2">
      <c r="D321" s="34"/>
      <c r="E321" s="34"/>
      <c r="G321" s="34"/>
      <c r="H321" s="34"/>
      <c r="I321" s="34"/>
      <c r="J321" s="41"/>
    </row>
    <row r="322" spans="4:10" x14ac:dyDescent="0.2">
      <c r="D322" s="34"/>
      <c r="E322" s="34"/>
      <c r="G322" s="34"/>
      <c r="H322" s="34"/>
      <c r="I322" s="34"/>
      <c r="J322" s="41"/>
    </row>
    <row r="323" spans="4:10" x14ac:dyDescent="0.2">
      <c r="D323" s="34"/>
      <c r="E323" s="34"/>
      <c r="G323" s="34"/>
      <c r="H323" s="34"/>
      <c r="I323" s="34"/>
      <c r="J323" s="41"/>
    </row>
    <row r="324" spans="4:10" x14ac:dyDescent="0.2">
      <c r="D324" s="34"/>
      <c r="E324" s="34"/>
      <c r="G324" s="34"/>
      <c r="H324" s="34"/>
      <c r="I324" s="34"/>
      <c r="J324" s="41"/>
    </row>
    <row r="325" spans="4:10" x14ac:dyDescent="0.2">
      <c r="D325" s="34"/>
      <c r="E325" s="34"/>
      <c r="G325" s="34"/>
      <c r="H325" s="34"/>
      <c r="I325" s="34"/>
      <c r="J325" s="41"/>
    </row>
    <row r="326" spans="4:10" x14ac:dyDescent="0.2">
      <c r="D326" s="34"/>
      <c r="E326" s="34"/>
      <c r="G326" s="34"/>
      <c r="H326" s="34"/>
      <c r="I326" s="34"/>
      <c r="J326" s="41"/>
    </row>
    <row r="327" spans="4:10" x14ac:dyDescent="0.2">
      <c r="D327" s="34"/>
      <c r="E327" s="34"/>
      <c r="G327" s="34"/>
      <c r="H327" s="34"/>
      <c r="I327" s="34"/>
      <c r="J327" s="41"/>
    </row>
    <row r="328" spans="4:10" x14ac:dyDescent="0.2">
      <c r="D328" s="34"/>
      <c r="E328" s="34"/>
      <c r="G328" s="34"/>
      <c r="H328" s="34"/>
      <c r="I328" s="34"/>
      <c r="J328" s="41"/>
    </row>
    <row r="329" spans="4:10" x14ac:dyDescent="0.2">
      <c r="D329" s="34"/>
      <c r="E329" s="34"/>
      <c r="G329" s="34"/>
      <c r="H329" s="34"/>
      <c r="I329" s="34"/>
      <c r="J329" s="41"/>
    </row>
    <row r="330" spans="4:10" x14ac:dyDescent="0.2">
      <c r="D330" s="34"/>
      <c r="E330" s="34"/>
      <c r="G330" s="34"/>
      <c r="H330" s="34"/>
      <c r="I330" s="34"/>
      <c r="J330" s="41"/>
    </row>
    <row r="331" spans="4:10" x14ac:dyDescent="0.2">
      <c r="D331" s="34"/>
      <c r="E331" s="34"/>
      <c r="G331" s="34"/>
      <c r="H331" s="34"/>
      <c r="I331" s="34"/>
      <c r="J331" s="41"/>
    </row>
    <row r="332" spans="4:10" x14ac:dyDescent="0.2">
      <c r="D332" s="34"/>
      <c r="E332" s="34"/>
      <c r="G332" s="34"/>
      <c r="H332" s="34"/>
      <c r="I332" s="34"/>
      <c r="J332" s="41"/>
    </row>
    <row r="333" spans="4:10" x14ac:dyDescent="0.2">
      <c r="D333" s="34"/>
      <c r="E333" s="34"/>
      <c r="G333" s="34"/>
      <c r="H333" s="34"/>
      <c r="I333" s="34"/>
      <c r="J333" s="41"/>
    </row>
    <row r="334" spans="4:10" x14ac:dyDescent="0.2">
      <c r="D334" s="34"/>
      <c r="E334" s="34"/>
      <c r="G334" s="34"/>
      <c r="H334" s="34"/>
      <c r="I334" s="34"/>
      <c r="J334" s="41"/>
    </row>
    <row r="335" spans="4:10" x14ac:dyDescent="0.2">
      <c r="D335" s="34"/>
      <c r="E335" s="34"/>
      <c r="G335" s="34"/>
      <c r="H335" s="34"/>
      <c r="I335" s="34"/>
      <c r="J335" s="41"/>
    </row>
    <row r="336" spans="4:10" x14ac:dyDescent="0.2">
      <c r="D336" s="34"/>
      <c r="E336" s="34"/>
      <c r="G336" s="34"/>
      <c r="H336" s="34"/>
      <c r="I336" s="34"/>
      <c r="J336" s="41"/>
    </row>
    <row r="337" spans="4:10" x14ac:dyDescent="0.2">
      <c r="D337" s="34"/>
      <c r="E337" s="34"/>
      <c r="G337" s="34"/>
      <c r="H337" s="34"/>
      <c r="I337" s="34"/>
      <c r="J337" s="41"/>
    </row>
    <row r="338" spans="4:10" x14ac:dyDescent="0.2">
      <c r="D338" s="34"/>
      <c r="E338" s="34"/>
      <c r="G338" s="34"/>
      <c r="H338" s="34"/>
      <c r="I338" s="34"/>
      <c r="J338" s="41"/>
    </row>
    <row r="339" spans="4:10" x14ac:dyDescent="0.2">
      <c r="D339" s="34"/>
      <c r="E339" s="34"/>
      <c r="G339" s="34"/>
      <c r="H339" s="34"/>
      <c r="I339" s="34"/>
      <c r="J339" s="41"/>
    </row>
    <row r="340" spans="4:10" x14ac:dyDescent="0.2">
      <c r="D340" s="34"/>
      <c r="E340" s="34"/>
      <c r="G340" s="34"/>
      <c r="H340" s="34"/>
      <c r="I340" s="34"/>
      <c r="J340" s="41"/>
    </row>
    <row r="341" spans="4:10" x14ac:dyDescent="0.2">
      <c r="D341" s="34"/>
      <c r="E341" s="34"/>
      <c r="G341" s="34"/>
      <c r="H341" s="34"/>
      <c r="I341" s="34"/>
      <c r="J341" s="41"/>
    </row>
    <row r="342" spans="4:10" x14ac:dyDescent="0.2">
      <c r="D342" s="34"/>
      <c r="E342" s="34"/>
      <c r="G342" s="34"/>
      <c r="H342" s="34"/>
      <c r="I342" s="34"/>
      <c r="J342" s="41"/>
    </row>
    <row r="343" spans="4:10" x14ac:dyDescent="0.2">
      <c r="D343" s="34"/>
      <c r="E343" s="34"/>
      <c r="G343" s="34"/>
      <c r="H343" s="34"/>
      <c r="I343" s="34"/>
      <c r="J343" s="41"/>
    </row>
    <row r="344" spans="4:10" x14ac:dyDescent="0.2">
      <c r="D344" s="34"/>
      <c r="E344" s="34"/>
      <c r="G344" s="34"/>
      <c r="H344" s="34"/>
      <c r="I344" s="34"/>
      <c r="J344" s="41"/>
    </row>
    <row r="345" spans="4:10" x14ac:dyDescent="0.2">
      <c r="D345" s="34"/>
      <c r="E345" s="34"/>
      <c r="G345" s="34"/>
      <c r="H345" s="34"/>
      <c r="I345" s="34"/>
      <c r="J345" s="41"/>
    </row>
    <row r="346" spans="4:10" x14ac:dyDescent="0.2">
      <c r="D346" s="34"/>
      <c r="E346" s="34"/>
      <c r="G346" s="34"/>
      <c r="H346" s="34"/>
      <c r="I346" s="34"/>
      <c r="J346" s="41"/>
    </row>
    <row r="347" spans="4:10" x14ac:dyDescent="0.2">
      <c r="D347" s="34"/>
      <c r="E347" s="34"/>
      <c r="G347" s="34"/>
      <c r="H347" s="34"/>
      <c r="I347" s="34"/>
      <c r="J347" s="41"/>
    </row>
    <row r="348" spans="4:10" x14ac:dyDescent="0.2">
      <c r="D348" s="34"/>
      <c r="E348" s="34"/>
      <c r="G348" s="34"/>
      <c r="H348" s="34"/>
      <c r="I348" s="34"/>
      <c r="J348" s="41"/>
    </row>
    <row r="349" spans="4:10" x14ac:dyDescent="0.2">
      <c r="D349" s="34"/>
      <c r="E349" s="34"/>
      <c r="G349" s="34"/>
      <c r="H349" s="34"/>
      <c r="I349" s="34"/>
      <c r="J349" s="41"/>
    </row>
    <row r="350" spans="4:10" x14ac:dyDescent="0.2">
      <c r="D350" s="34"/>
      <c r="E350" s="34"/>
      <c r="G350" s="34"/>
      <c r="H350" s="34"/>
      <c r="I350" s="34"/>
      <c r="J350" s="41"/>
    </row>
    <row r="351" spans="4:10" x14ac:dyDescent="0.2">
      <c r="D351" s="34"/>
      <c r="E351" s="34"/>
      <c r="G351" s="34"/>
      <c r="H351" s="34"/>
      <c r="I351" s="34"/>
      <c r="J351" s="41"/>
    </row>
    <row r="352" spans="4:10" x14ac:dyDescent="0.2">
      <c r="D352" s="34"/>
      <c r="E352" s="34"/>
      <c r="G352" s="34"/>
      <c r="H352" s="34"/>
      <c r="I352" s="34"/>
      <c r="J352" s="41"/>
    </row>
    <row r="353" spans="4:10" x14ac:dyDescent="0.2">
      <c r="D353" s="34"/>
      <c r="E353" s="34"/>
      <c r="G353" s="34"/>
      <c r="H353" s="34"/>
      <c r="I353" s="34"/>
      <c r="J353" s="41"/>
    </row>
    <row r="354" spans="4:10" x14ac:dyDescent="0.2">
      <c r="D354" s="34"/>
      <c r="E354" s="34"/>
      <c r="G354" s="34"/>
      <c r="H354" s="34"/>
      <c r="I354" s="34"/>
      <c r="J354" s="41"/>
    </row>
    <row r="355" spans="4:10" x14ac:dyDescent="0.2">
      <c r="D355" s="34"/>
      <c r="E355" s="34"/>
      <c r="G355" s="34"/>
      <c r="H355" s="34"/>
      <c r="I355" s="34"/>
      <c r="J355" s="41"/>
    </row>
    <row r="356" spans="4:10" x14ac:dyDescent="0.2">
      <c r="D356" s="34"/>
      <c r="E356" s="34"/>
      <c r="G356" s="34"/>
      <c r="H356" s="34"/>
      <c r="I356" s="34"/>
      <c r="J356" s="41"/>
    </row>
    <row r="357" spans="4:10" x14ac:dyDescent="0.2">
      <c r="D357" s="34"/>
      <c r="E357" s="34"/>
      <c r="G357" s="34"/>
      <c r="H357" s="34"/>
      <c r="I357" s="34"/>
      <c r="J357" s="41"/>
    </row>
    <row r="358" spans="4:10" x14ac:dyDescent="0.2">
      <c r="D358" s="34"/>
      <c r="E358" s="34"/>
      <c r="G358" s="34"/>
      <c r="H358" s="34"/>
      <c r="I358" s="34"/>
      <c r="J358" s="41"/>
    </row>
    <row r="359" spans="4:10" x14ac:dyDescent="0.2">
      <c r="D359" s="34"/>
      <c r="E359" s="34"/>
      <c r="G359" s="34"/>
      <c r="H359" s="34"/>
      <c r="I359" s="34"/>
      <c r="J359" s="41"/>
    </row>
    <row r="360" spans="4:10" x14ac:dyDescent="0.2">
      <c r="D360" s="34"/>
      <c r="E360" s="34"/>
      <c r="G360" s="34"/>
      <c r="H360" s="34"/>
      <c r="I360" s="34"/>
      <c r="J360" s="41"/>
    </row>
    <row r="361" spans="4:10" x14ac:dyDescent="0.2">
      <c r="D361" s="34"/>
      <c r="E361" s="34"/>
      <c r="G361" s="34"/>
      <c r="H361" s="34"/>
      <c r="I361" s="34"/>
      <c r="J361" s="41"/>
    </row>
    <row r="362" spans="4:10" x14ac:dyDescent="0.2">
      <c r="D362" s="34"/>
      <c r="E362" s="34"/>
      <c r="G362" s="34"/>
      <c r="H362" s="34"/>
      <c r="I362" s="34"/>
      <c r="J362" s="41"/>
    </row>
    <row r="363" spans="4:10" x14ac:dyDescent="0.2">
      <c r="D363" s="34"/>
      <c r="E363" s="34"/>
      <c r="G363" s="34"/>
      <c r="H363" s="34"/>
      <c r="I363" s="34"/>
      <c r="J363" s="41"/>
    </row>
    <row r="364" spans="4:10" x14ac:dyDescent="0.2">
      <c r="D364" s="34"/>
      <c r="E364" s="34"/>
      <c r="G364" s="34"/>
      <c r="H364" s="34"/>
      <c r="I364" s="34"/>
      <c r="J364" s="41"/>
    </row>
    <row r="365" spans="4:10" x14ac:dyDescent="0.2">
      <c r="D365" s="34"/>
      <c r="E365" s="34"/>
      <c r="G365" s="34"/>
      <c r="H365" s="34"/>
      <c r="I365" s="34"/>
      <c r="J365" s="41"/>
    </row>
    <row r="366" spans="4:10" x14ac:dyDescent="0.2">
      <c r="D366" s="34"/>
      <c r="E366" s="34"/>
      <c r="G366" s="34"/>
      <c r="H366" s="34"/>
      <c r="I366" s="34"/>
      <c r="J366" s="41"/>
    </row>
    <row r="367" spans="4:10" x14ac:dyDescent="0.2">
      <c r="D367" s="34"/>
      <c r="E367" s="34"/>
      <c r="G367" s="34"/>
      <c r="H367" s="34"/>
      <c r="I367" s="34"/>
      <c r="J367" s="41"/>
    </row>
    <row r="368" spans="4:10" x14ac:dyDescent="0.2">
      <c r="D368" s="34"/>
      <c r="E368" s="34"/>
      <c r="G368" s="34"/>
      <c r="H368" s="34"/>
      <c r="I368" s="34"/>
      <c r="J368" s="41"/>
    </row>
    <row r="369" spans="4:10" x14ac:dyDescent="0.2">
      <c r="D369" s="34"/>
      <c r="E369" s="34"/>
      <c r="G369" s="34"/>
      <c r="H369" s="34"/>
      <c r="I369" s="34"/>
      <c r="J369" s="41"/>
    </row>
    <row r="370" spans="4:10" x14ac:dyDescent="0.2">
      <c r="D370" s="34"/>
      <c r="E370" s="34"/>
      <c r="G370" s="34"/>
      <c r="H370" s="34"/>
      <c r="I370" s="34"/>
      <c r="J370" s="41"/>
    </row>
    <row r="371" spans="4:10" x14ac:dyDescent="0.2">
      <c r="D371" s="34"/>
      <c r="E371" s="34"/>
      <c r="G371" s="34"/>
      <c r="H371" s="34"/>
      <c r="I371" s="34"/>
      <c r="J371" s="41"/>
    </row>
    <row r="372" spans="4:10" x14ac:dyDescent="0.2">
      <c r="D372" s="34"/>
      <c r="E372" s="34"/>
      <c r="G372" s="34"/>
      <c r="H372" s="34"/>
      <c r="I372" s="34"/>
      <c r="J372" s="41"/>
    </row>
    <row r="373" spans="4:10" x14ac:dyDescent="0.2">
      <c r="D373" s="34"/>
      <c r="E373" s="34"/>
      <c r="G373" s="34"/>
      <c r="H373" s="34"/>
      <c r="I373" s="34"/>
      <c r="J373" s="41"/>
    </row>
    <row r="374" spans="4:10" x14ac:dyDescent="0.2">
      <c r="D374" s="34"/>
      <c r="E374" s="34"/>
      <c r="G374" s="34"/>
      <c r="H374" s="34"/>
      <c r="I374" s="34"/>
      <c r="J374" s="41"/>
    </row>
    <row r="375" spans="4:10" x14ac:dyDescent="0.2">
      <c r="D375" s="34"/>
      <c r="E375" s="34"/>
      <c r="G375" s="34"/>
      <c r="H375" s="34"/>
      <c r="I375" s="34"/>
      <c r="J375" s="41"/>
    </row>
    <row r="376" spans="4:10" x14ac:dyDescent="0.2">
      <c r="D376" s="34"/>
      <c r="E376" s="34"/>
      <c r="G376" s="34"/>
      <c r="H376" s="34"/>
      <c r="I376" s="34"/>
      <c r="J376" s="41"/>
    </row>
    <row r="377" spans="4:10" x14ac:dyDescent="0.2">
      <c r="D377" s="34"/>
      <c r="E377" s="34"/>
      <c r="G377" s="34"/>
      <c r="H377" s="34"/>
      <c r="I377" s="34"/>
      <c r="J377" s="41"/>
    </row>
    <row r="378" spans="4:10" x14ac:dyDescent="0.2">
      <c r="D378" s="34"/>
      <c r="E378" s="34"/>
      <c r="G378" s="34"/>
      <c r="H378" s="34"/>
      <c r="I378" s="34"/>
      <c r="J378" s="41"/>
    </row>
    <row r="379" spans="4:10" x14ac:dyDescent="0.2">
      <c r="D379" s="34"/>
      <c r="E379" s="34"/>
      <c r="G379" s="34"/>
      <c r="H379" s="34"/>
      <c r="I379" s="34"/>
      <c r="J379" s="41"/>
    </row>
    <row r="380" spans="4:10" x14ac:dyDescent="0.2">
      <c r="D380" s="34"/>
      <c r="E380" s="34"/>
      <c r="G380" s="34"/>
      <c r="H380" s="34"/>
      <c r="I380" s="34"/>
      <c r="J380" s="41"/>
    </row>
    <row r="381" spans="4:10" x14ac:dyDescent="0.2">
      <c r="D381" s="34"/>
      <c r="E381" s="34"/>
      <c r="G381" s="34"/>
      <c r="H381" s="34"/>
      <c r="I381" s="34"/>
      <c r="J381" s="41"/>
    </row>
    <row r="382" spans="4:10" x14ac:dyDescent="0.2">
      <c r="D382" s="34"/>
      <c r="E382" s="34"/>
      <c r="G382" s="34"/>
      <c r="H382" s="34"/>
      <c r="I382" s="34"/>
      <c r="J382" s="41"/>
    </row>
    <row r="383" spans="4:10" x14ac:dyDescent="0.2">
      <c r="D383" s="34"/>
      <c r="E383" s="34"/>
      <c r="G383" s="34"/>
      <c r="H383" s="34"/>
      <c r="I383" s="34"/>
      <c r="J383" s="41"/>
    </row>
    <row r="384" spans="4:10" x14ac:dyDescent="0.2">
      <c r="D384" s="34"/>
      <c r="E384" s="34"/>
      <c r="G384" s="34"/>
      <c r="H384" s="34"/>
      <c r="I384" s="34"/>
      <c r="J384" s="41"/>
    </row>
    <row r="385" spans="4:10" x14ac:dyDescent="0.2">
      <c r="D385" s="34"/>
      <c r="E385" s="34"/>
      <c r="G385" s="34"/>
      <c r="H385" s="34"/>
      <c r="I385" s="34"/>
      <c r="J385" s="41"/>
    </row>
    <row r="386" spans="4:10" x14ac:dyDescent="0.2">
      <c r="D386" s="34"/>
      <c r="E386" s="34"/>
      <c r="G386" s="34"/>
      <c r="H386" s="34"/>
      <c r="I386" s="34"/>
      <c r="J386" s="41"/>
    </row>
    <row r="387" spans="4:10" x14ac:dyDescent="0.2">
      <c r="D387" s="34"/>
      <c r="E387" s="34"/>
      <c r="G387" s="34"/>
      <c r="H387" s="34"/>
      <c r="I387" s="34"/>
      <c r="J387" s="41"/>
    </row>
    <row r="388" spans="4:10" x14ac:dyDescent="0.2">
      <c r="D388" s="34"/>
      <c r="E388" s="34"/>
      <c r="G388" s="34"/>
      <c r="H388" s="34"/>
      <c r="I388" s="34"/>
      <c r="J388" s="41"/>
    </row>
    <row r="389" spans="4:10" x14ac:dyDescent="0.2">
      <c r="D389" s="34"/>
      <c r="E389" s="34"/>
      <c r="G389" s="34"/>
      <c r="H389" s="34"/>
      <c r="I389" s="34"/>
      <c r="J389" s="41"/>
    </row>
    <row r="390" spans="4:10" x14ac:dyDescent="0.2">
      <c r="D390" s="34"/>
      <c r="E390" s="34"/>
      <c r="G390" s="34"/>
      <c r="H390" s="34"/>
      <c r="I390" s="34"/>
      <c r="J390" s="41"/>
    </row>
    <row r="391" spans="4:10" x14ac:dyDescent="0.2">
      <c r="D391" s="34"/>
      <c r="E391" s="34"/>
      <c r="G391" s="34"/>
      <c r="H391" s="34"/>
      <c r="I391" s="34"/>
      <c r="J391" s="41"/>
    </row>
    <row r="392" spans="4:10" x14ac:dyDescent="0.2">
      <c r="D392" s="34"/>
      <c r="E392" s="34"/>
      <c r="G392" s="34"/>
      <c r="H392" s="34"/>
      <c r="I392" s="34"/>
      <c r="J392" s="41"/>
    </row>
    <row r="393" spans="4:10" x14ac:dyDescent="0.2">
      <c r="D393" s="34"/>
      <c r="E393" s="34"/>
      <c r="G393" s="34"/>
      <c r="H393" s="34"/>
      <c r="I393" s="34"/>
      <c r="J393" s="41"/>
    </row>
    <row r="394" spans="4:10" x14ac:dyDescent="0.2">
      <c r="D394" s="34"/>
      <c r="E394" s="34"/>
      <c r="G394" s="34"/>
      <c r="H394" s="34"/>
      <c r="I394" s="34"/>
      <c r="J394" s="41"/>
    </row>
    <row r="395" spans="4:10" x14ac:dyDescent="0.2">
      <c r="D395" s="34"/>
      <c r="E395" s="34"/>
      <c r="G395" s="34"/>
      <c r="H395" s="34"/>
      <c r="I395" s="34"/>
      <c r="J395" s="41"/>
    </row>
    <row r="396" spans="4:10" x14ac:dyDescent="0.2">
      <c r="D396" s="34"/>
      <c r="E396" s="34"/>
      <c r="G396" s="34"/>
      <c r="H396" s="34"/>
      <c r="I396" s="34"/>
      <c r="J396" s="41"/>
    </row>
    <row r="397" spans="4:10" x14ac:dyDescent="0.2">
      <c r="D397" s="34"/>
      <c r="E397" s="34"/>
      <c r="G397" s="34"/>
      <c r="H397" s="34"/>
      <c r="I397" s="34"/>
      <c r="J397" s="41"/>
    </row>
    <row r="398" spans="4:10" x14ac:dyDescent="0.2">
      <c r="D398" s="34"/>
      <c r="E398" s="34"/>
      <c r="G398" s="34"/>
      <c r="H398" s="34"/>
      <c r="I398" s="34"/>
      <c r="J398" s="41"/>
    </row>
    <row r="399" spans="4:10" x14ac:dyDescent="0.2">
      <c r="D399" s="34"/>
      <c r="E399" s="34"/>
      <c r="G399" s="34"/>
      <c r="H399" s="34"/>
      <c r="I399" s="34"/>
      <c r="J399" s="41"/>
    </row>
    <row r="400" spans="4:10" x14ac:dyDescent="0.2">
      <c r="D400" s="34"/>
      <c r="E400" s="34"/>
      <c r="G400" s="34"/>
      <c r="H400" s="34"/>
      <c r="I400" s="34"/>
      <c r="J400" s="41"/>
    </row>
    <row r="401" spans="4:10" x14ac:dyDescent="0.2">
      <c r="D401" s="34"/>
      <c r="E401" s="34"/>
      <c r="G401" s="34"/>
      <c r="H401" s="34"/>
      <c r="I401" s="34"/>
      <c r="J401" s="41"/>
    </row>
    <row r="402" spans="4:10" x14ac:dyDescent="0.2">
      <c r="D402" s="34"/>
      <c r="E402" s="34"/>
      <c r="G402" s="34"/>
      <c r="H402" s="34"/>
      <c r="I402" s="34"/>
      <c r="J402" s="41"/>
    </row>
    <row r="403" spans="4:10" x14ac:dyDescent="0.2">
      <c r="D403" s="34"/>
      <c r="E403" s="34"/>
      <c r="G403" s="34"/>
      <c r="H403" s="34"/>
      <c r="I403" s="34"/>
      <c r="J403" s="41"/>
    </row>
    <row r="404" spans="4:10" x14ac:dyDescent="0.2">
      <c r="D404" s="34"/>
      <c r="E404" s="34"/>
      <c r="G404" s="34"/>
      <c r="H404" s="34"/>
      <c r="I404" s="34"/>
      <c r="J404" s="41"/>
    </row>
    <row r="405" spans="4:10" x14ac:dyDescent="0.2">
      <c r="D405" s="34"/>
      <c r="E405" s="34"/>
      <c r="G405" s="34"/>
      <c r="H405" s="34"/>
      <c r="I405" s="34"/>
      <c r="J405" s="41"/>
    </row>
    <row r="406" spans="4:10" x14ac:dyDescent="0.2">
      <c r="D406" s="34"/>
      <c r="E406" s="34"/>
      <c r="G406" s="34"/>
      <c r="H406" s="34"/>
      <c r="I406" s="34"/>
      <c r="J406" s="41"/>
    </row>
    <row r="407" spans="4:10" x14ac:dyDescent="0.2">
      <c r="D407" s="34"/>
      <c r="E407" s="34"/>
      <c r="G407" s="34"/>
      <c r="H407" s="34"/>
      <c r="I407" s="34"/>
      <c r="J407" s="41"/>
    </row>
    <row r="408" spans="4:10" x14ac:dyDescent="0.2">
      <c r="D408" s="34"/>
      <c r="E408" s="34"/>
      <c r="G408" s="34"/>
      <c r="H408" s="34"/>
      <c r="I408" s="34"/>
      <c r="J408" s="41"/>
    </row>
    <row r="409" spans="4:10" x14ac:dyDescent="0.2">
      <c r="D409" s="34"/>
      <c r="E409" s="34"/>
      <c r="G409" s="34"/>
      <c r="H409" s="34"/>
      <c r="I409" s="34"/>
      <c r="J409" s="41"/>
    </row>
    <row r="410" spans="4:10" x14ac:dyDescent="0.2">
      <c r="D410" s="34"/>
      <c r="E410" s="34"/>
      <c r="G410" s="34"/>
      <c r="H410" s="34"/>
      <c r="I410" s="34"/>
      <c r="J410" s="41"/>
    </row>
    <row r="411" spans="4:10" x14ac:dyDescent="0.2">
      <c r="D411" s="34"/>
      <c r="E411" s="34"/>
      <c r="G411" s="34"/>
      <c r="H411" s="34"/>
      <c r="I411" s="34"/>
      <c r="J411" s="41"/>
    </row>
    <row r="412" spans="4:10" x14ac:dyDescent="0.2">
      <c r="D412" s="34"/>
      <c r="E412" s="34"/>
      <c r="G412" s="34"/>
      <c r="H412" s="34"/>
      <c r="I412" s="34"/>
      <c r="J412" s="41"/>
    </row>
    <row r="413" spans="4:10" x14ac:dyDescent="0.2">
      <c r="D413" s="34"/>
      <c r="E413" s="34"/>
      <c r="G413" s="34"/>
      <c r="H413" s="34"/>
      <c r="I413" s="34"/>
      <c r="J413" s="41"/>
    </row>
    <row r="414" spans="4:10" x14ac:dyDescent="0.2">
      <c r="D414" s="34"/>
      <c r="E414" s="34"/>
      <c r="G414" s="34"/>
      <c r="H414" s="34"/>
      <c r="I414" s="34"/>
      <c r="J414" s="41"/>
    </row>
    <row r="415" spans="4:10" x14ac:dyDescent="0.2">
      <c r="D415" s="34"/>
      <c r="E415" s="34"/>
      <c r="G415" s="34"/>
      <c r="H415" s="34"/>
      <c r="I415" s="34"/>
      <c r="J415" s="41"/>
    </row>
    <row r="416" spans="4:10" x14ac:dyDescent="0.2">
      <c r="D416" s="34"/>
      <c r="E416" s="34"/>
      <c r="G416" s="34"/>
      <c r="H416" s="34"/>
      <c r="I416" s="34"/>
      <c r="J416" s="41"/>
    </row>
    <row r="417" spans="4:10" x14ac:dyDescent="0.2">
      <c r="D417" s="34"/>
      <c r="E417" s="34"/>
      <c r="G417" s="34"/>
      <c r="H417" s="34"/>
      <c r="I417" s="34"/>
      <c r="J417" s="41"/>
    </row>
    <row r="418" spans="4:10" x14ac:dyDescent="0.2">
      <c r="D418" s="34"/>
      <c r="E418" s="34"/>
      <c r="G418" s="34"/>
      <c r="H418" s="34"/>
      <c r="I418" s="34"/>
      <c r="J418" s="41"/>
    </row>
    <row r="419" spans="4:10" x14ac:dyDescent="0.2">
      <c r="D419" s="34"/>
      <c r="E419" s="34"/>
      <c r="G419" s="34"/>
      <c r="H419" s="34"/>
      <c r="I419" s="34"/>
      <c r="J419" s="41"/>
    </row>
    <row r="420" spans="4:10" x14ac:dyDescent="0.2">
      <c r="D420" s="34"/>
      <c r="E420" s="34"/>
      <c r="G420" s="34"/>
      <c r="H420" s="34"/>
      <c r="I420" s="34"/>
      <c r="J420" s="41"/>
    </row>
    <row r="421" spans="4:10" x14ac:dyDescent="0.2">
      <c r="D421" s="34"/>
      <c r="E421" s="34"/>
      <c r="G421" s="34"/>
      <c r="H421" s="34"/>
      <c r="I421" s="34"/>
      <c r="J421" s="41"/>
    </row>
    <row r="422" spans="4:10" x14ac:dyDescent="0.2">
      <c r="D422" s="34"/>
      <c r="E422" s="34"/>
      <c r="G422" s="34"/>
      <c r="H422" s="34"/>
      <c r="I422" s="34"/>
      <c r="J422" s="41"/>
    </row>
    <row r="423" spans="4:10" x14ac:dyDescent="0.2">
      <c r="D423" s="34"/>
      <c r="E423" s="34"/>
      <c r="G423" s="34"/>
      <c r="H423" s="34"/>
      <c r="I423" s="34"/>
      <c r="J423" s="41"/>
    </row>
    <row r="424" spans="4:10" x14ac:dyDescent="0.2">
      <c r="D424" s="34"/>
      <c r="E424" s="34"/>
      <c r="G424" s="34"/>
      <c r="H424" s="34"/>
      <c r="I424" s="34"/>
      <c r="J424" s="41"/>
    </row>
    <row r="425" spans="4:10" x14ac:dyDescent="0.2">
      <c r="D425" s="34"/>
      <c r="E425" s="34"/>
      <c r="G425" s="34"/>
      <c r="H425" s="34"/>
      <c r="I425" s="34"/>
      <c r="J425" s="41"/>
    </row>
    <row r="426" spans="4:10" x14ac:dyDescent="0.2">
      <c r="D426" s="34"/>
      <c r="E426" s="34"/>
      <c r="G426" s="34"/>
      <c r="H426" s="34"/>
      <c r="I426" s="34"/>
      <c r="J426" s="41"/>
    </row>
    <row r="427" spans="4:10" x14ac:dyDescent="0.2">
      <c r="D427" s="34"/>
      <c r="E427" s="34"/>
      <c r="G427" s="34"/>
      <c r="H427" s="34"/>
      <c r="I427" s="34"/>
      <c r="J427" s="41"/>
    </row>
    <row r="428" spans="4:10" x14ac:dyDescent="0.2">
      <c r="D428" s="34"/>
      <c r="E428" s="34"/>
      <c r="G428" s="34"/>
      <c r="H428" s="34"/>
      <c r="I428" s="34"/>
      <c r="J428" s="41"/>
    </row>
    <row r="429" spans="4:10" x14ac:dyDescent="0.2">
      <c r="D429" s="34"/>
      <c r="E429" s="34"/>
      <c r="G429" s="34"/>
      <c r="H429" s="34"/>
      <c r="I429" s="34"/>
      <c r="J429" s="41"/>
    </row>
    <row r="430" spans="4:10" x14ac:dyDescent="0.2">
      <c r="D430" s="34"/>
      <c r="E430" s="34"/>
      <c r="G430" s="34"/>
      <c r="H430" s="34"/>
      <c r="I430" s="34"/>
      <c r="J430" s="41"/>
    </row>
    <row r="431" spans="4:10" x14ac:dyDescent="0.2">
      <c r="D431" s="34"/>
      <c r="E431" s="34"/>
      <c r="G431" s="34"/>
      <c r="H431" s="34"/>
      <c r="I431" s="34"/>
      <c r="J431" s="41"/>
    </row>
    <row r="432" spans="4:10" x14ac:dyDescent="0.2">
      <c r="D432" s="34"/>
      <c r="E432" s="34"/>
      <c r="G432" s="34"/>
      <c r="H432" s="34"/>
      <c r="I432" s="34"/>
      <c r="J432" s="41"/>
    </row>
    <row r="433" spans="4:10" x14ac:dyDescent="0.2">
      <c r="D433" s="34"/>
      <c r="E433" s="34"/>
      <c r="G433" s="34"/>
      <c r="H433" s="34"/>
      <c r="I433" s="34"/>
      <c r="J433" s="41"/>
    </row>
    <row r="434" spans="4:10" x14ac:dyDescent="0.2">
      <c r="D434" s="34"/>
      <c r="E434" s="34"/>
      <c r="G434" s="34"/>
      <c r="H434" s="34"/>
      <c r="I434" s="34"/>
      <c r="J434" s="41"/>
    </row>
    <row r="435" spans="4:10" x14ac:dyDescent="0.2">
      <c r="D435" s="34"/>
      <c r="E435" s="34"/>
      <c r="G435" s="34"/>
      <c r="H435" s="34"/>
      <c r="I435" s="34"/>
      <c r="J435" s="41"/>
    </row>
    <row r="436" spans="4:10" x14ac:dyDescent="0.2">
      <c r="D436" s="34"/>
      <c r="E436" s="34"/>
      <c r="G436" s="34"/>
      <c r="H436" s="34"/>
      <c r="I436" s="34"/>
      <c r="J436" s="41"/>
    </row>
    <row r="437" spans="4:10" x14ac:dyDescent="0.2">
      <c r="D437" s="34"/>
      <c r="E437" s="34"/>
      <c r="G437" s="34"/>
      <c r="H437" s="34"/>
      <c r="I437" s="34"/>
      <c r="J437" s="41"/>
    </row>
    <row r="438" spans="4:10" x14ac:dyDescent="0.2">
      <c r="D438" s="34"/>
      <c r="E438" s="34"/>
      <c r="G438" s="34"/>
      <c r="H438" s="34"/>
      <c r="I438" s="34"/>
      <c r="J438" s="41"/>
    </row>
    <row r="439" spans="4:10" x14ac:dyDescent="0.2">
      <c r="D439" s="34"/>
      <c r="E439" s="34"/>
      <c r="G439" s="34"/>
      <c r="H439" s="34"/>
      <c r="I439" s="34"/>
      <c r="J439" s="41"/>
    </row>
    <row r="440" spans="4:10" x14ac:dyDescent="0.2">
      <c r="D440" s="34"/>
      <c r="E440" s="34"/>
      <c r="G440" s="34"/>
      <c r="H440" s="34"/>
      <c r="I440" s="34"/>
      <c r="J440" s="41"/>
    </row>
    <row r="441" spans="4:10" x14ac:dyDescent="0.2">
      <c r="D441" s="34"/>
      <c r="E441" s="34"/>
      <c r="G441" s="34"/>
      <c r="H441" s="34"/>
      <c r="I441" s="34"/>
      <c r="J441" s="41"/>
    </row>
    <row r="442" spans="4:10" x14ac:dyDescent="0.2">
      <c r="D442" s="34"/>
      <c r="E442" s="34"/>
      <c r="G442" s="34"/>
      <c r="H442" s="34"/>
      <c r="I442" s="34"/>
      <c r="J442" s="41"/>
    </row>
    <row r="443" spans="4:10" x14ac:dyDescent="0.2">
      <c r="D443" s="34"/>
      <c r="E443" s="34"/>
      <c r="G443" s="34"/>
      <c r="H443" s="34"/>
      <c r="I443" s="34"/>
      <c r="J443" s="41"/>
    </row>
    <row r="444" spans="4:10" x14ac:dyDescent="0.2">
      <c r="D444" s="34"/>
      <c r="E444" s="34"/>
      <c r="G444" s="34"/>
      <c r="H444" s="34"/>
      <c r="I444" s="34"/>
      <c r="J444" s="41"/>
    </row>
    <row r="445" spans="4:10" x14ac:dyDescent="0.2">
      <c r="D445" s="34"/>
      <c r="E445" s="34"/>
      <c r="G445" s="34"/>
      <c r="H445" s="34"/>
      <c r="I445" s="34"/>
      <c r="J445" s="41"/>
    </row>
    <row r="446" spans="4:10" x14ac:dyDescent="0.2">
      <c r="D446" s="34"/>
      <c r="E446" s="34"/>
      <c r="G446" s="34"/>
      <c r="H446" s="34"/>
      <c r="I446" s="34"/>
      <c r="J446" s="41"/>
    </row>
    <row r="447" spans="4:10" x14ac:dyDescent="0.2">
      <c r="D447" s="34"/>
      <c r="E447" s="34"/>
      <c r="G447" s="34"/>
      <c r="H447" s="34"/>
      <c r="I447" s="34"/>
      <c r="J447" s="41"/>
    </row>
    <row r="448" spans="4:10" x14ac:dyDescent="0.2">
      <c r="D448" s="34"/>
      <c r="E448" s="34"/>
      <c r="G448" s="34"/>
      <c r="H448" s="34"/>
      <c r="I448" s="34"/>
      <c r="J448" s="41"/>
    </row>
    <row r="449" spans="4:10" x14ac:dyDescent="0.2">
      <c r="D449" s="34"/>
      <c r="E449" s="34"/>
      <c r="G449" s="34"/>
      <c r="H449" s="34"/>
      <c r="I449" s="34"/>
      <c r="J449" s="41"/>
    </row>
    <row r="450" spans="4:10" x14ac:dyDescent="0.2">
      <c r="D450" s="34"/>
      <c r="E450" s="34"/>
      <c r="G450" s="34"/>
      <c r="H450" s="34"/>
      <c r="I450" s="34"/>
      <c r="J450" s="41"/>
    </row>
    <row r="451" spans="4:10" x14ac:dyDescent="0.2">
      <c r="D451" s="34"/>
      <c r="E451" s="34"/>
      <c r="G451" s="34"/>
      <c r="H451" s="34"/>
      <c r="I451" s="34"/>
      <c r="J451" s="41"/>
    </row>
    <row r="452" spans="4:10" x14ac:dyDescent="0.2">
      <c r="D452" s="34"/>
      <c r="E452" s="34"/>
      <c r="G452" s="34"/>
      <c r="H452" s="34"/>
      <c r="I452" s="34"/>
      <c r="J452" s="41"/>
    </row>
    <row r="453" spans="4:10" x14ac:dyDescent="0.2">
      <c r="D453" s="34"/>
      <c r="E453" s="34"/>
      <c r="G453" s="34"/>
      <c r="H453" s="34"/>
      <c r="I453" s="34"/>
      <c r="J453" s="41"/>
    </row>
    <row r="454" spans="4:10" x14ac:dyDescent="0.2">
      <c r="D454" s="34"/>
      <c r="E454" s="34"/>
      <c r="G454" s="34"/>
      <c r="H454" s="34"/>
      <c r="I454" s="34"/>
      <c r="J454" s="41"/>
    </row>
    <row r="455" spans="4:10" x14ac:dyDescent="0.2">
      <c r="D455" s="34"/>
      <c r="E455" s="34"/>
      <c r="G455" s="34"/>
      <c r="H455" s="34"/>
      <c r="I455" s="34"/>
      <c r="J455" s="41"/>
    </row>
    <row r="456" spans="4:10" x14ac:dyDescent="0.2">
      <c r="D456" s="34"/>
      <c r="E456" s="34"/>
      <c r="G456" s="34"/>
      <c r="H456" s="34"/>
      <c r="I456" s="34"/>
      <c r="J456" s="41"/>
    </row>
    <row r="457" spans="4:10" x14ac:dyDescent="0.2">
      <c r="D457" s="34"/>
      <c r="E457" s="34"/>
      <c r="G457" s="34"/>
      <c r="H457" s="34"/>
      <c r="I457" s="34"/>
      <c r="J457" s="41"/>
    </row>
    <row r="458" spans="4:10" x14ac:dyDescent="0.2">
      <c r="D458" s="34"/>
      <c r="E458" s="34"/>
      <c r="G458" s="34"/>
      <c r="H458" s="34"/>
      <c r="I458" s="34"/>
      <c r="J458" s="41"/>
    </row>
    <row r="459" spans="4:10" x14ac:dyDescent="0.2">
      <c r="D459" s="34"/>
      <c r="E459" s="34"/>
      <c r="G459" s="34"/>
      <c r="H459" s="34"/>
      <c r="I459" s="34"/>
      <c r="J459" s="41"/>
    </row>
    <row r="460" spans="4:10" x14ac:dyDescent="0.2">
      <c r="D460" s="34"/>
      <c r="E460" s="34"/>
      <c r="G460" s="34"/>
      <c r="H460" s="34"/>
      <c r="I460" s="34"/>
      <c r="J460" s="41"/>
    </row>
    <row r="461" spans="4:10" x14ac:dyDescent="0.2">
      <c r="D461" s="34"/>
      <c r="E461" s="34"/>
      <c r="G461" s="34"/>
      <c r="H461" s="34"/>
      <c r="I461" s="34"/>
      <c r="J461" s="41"/>
    </row>
    <row r="462" spans="4:10" x14ac:dyDescent="0.2">
      <c r="D462" s="34"/>
      <c r="E462" s="34"/>
      <c r="G462" s="34"/>
      <c r="H462" s="34"/>
      <c r="I462" s="34"/>
      <c r="J462" s="41"/>
    </row>
    <row r="463" spans="4:10" x14ac:dyDescent="0.2">
      <c r="D463" s="34"/>
      <c r="E463" s="34"/>
      <c r="G463" s="34"/>
      <c r="H463" s="34"/>
      <c r="I463" s="34"/>
      <c r="J463" s="41"/>
    </row>
    <row r="464" spans="4:10" x14ac:dyDescent="0.2">
      <c r="D464" s="34"/>
      <c r="E464" s="34"/>
      <c r="G464" s="34"/>
      <c r="H464" s="34"/>
      <c r="I464" s="34"/>
      <c r="J464" s="41"/>
    </row>
    <row r="465" spans="4:10" x14ac:dyDescent="0.2">
      <c r="D465" s="34"/>
      <c r="E465" s="34"/>
      <c r="G465" s="34"/>
      <c r="H465" s="34"/>
      <c r="I465" s="34"/>
      <c r="J465" s="41"/>
    </row>
    <row r="466" spans="4:10" x14ac:dyDescent="0.2">
      <c r="D466" s="34"/>
      <c r="E466" s="34"/>
      <c r="G466" s="34"/>
      <c r="H466" s="34"/>
      <c r="I466" s="34"/>
      <c r="J466" s="41"/>
    </row>
    <row r="467" spans="4:10" x14ac:dyDescent="0.2">
      <c r="D467" s="34"/>
      <c r="E467" s="34"/>
      <c r="G467" s="34"/>
      <c r="H467" s="34"/>
      <c r="I467" s="34"/>
      <c r="J467" s="41"/>
    </row>
    <row r="468" spans="4:10" x14ac:dyDescent="0.2">
      <c r="D468" s="34"/>
      <c r="E468" s="34"/>
      <c r="G468" s="34"/>
      <c r="H468" s="34"/>
      <c r="I468" s="34"/>
      <c r="J468" s="41"/>
    </row>
    <row r="469" spans="4:10" x14ac:dyDescent="0.2">
      <c r="D469" s="34"/>
      <c r="E469" s="34"/>
      <c r="G469" s="34"/>
      <c r="H469" s="34"/>
      <c r="I469" s="34"/>
      <c r="J469" s="41"/>
    </row>
    <row r="470" spans="4:10" x14ac:dyDescent="0.2">
      <c r="D470" s="34"/>
      <c r="E470" s="34"/>
      <c r="G470" s="34"/>
      <c r="H470" s="34"/>
      <c r="I470" s="34"/>
      <c r="J470" s="41"/>
    </row>
    <row r="471" spans="4:10" x14ac:dyDescent="0.2">
      <c r="D471" s="34"/>
      <c r="E471" s="34"/>
      <c r="G471" s="34"/>
      <c r="H471" s="34"/>
      <c r="I471" s="34"/>
      <c r="J471" s="41"/>
    </row>
    <row r="472" spans="4:10" x14ac:dyDescent="0.2">
      <c r="D472" s="34"/>
      <c r="E472" s="34"/>
      <c r="G472" s="34"/>
      <c r="H472" s="34"/>
      <c r="I472" s="34"/>
      <c r="J472" s="41"/>
    </row>
    <row r="473" spans="4:10" x14ac:dyDescent="0.2">
      <c r="D473" s="34"/>
      <c r="E473" s="34"/>
      <c r="G473" s="34"/>
      <c r="H473" s="34"/>
      <c r="I473" s="34"/>
      <c r="J473" s="41"/>
    </row>
    <row r="474" spans="4:10" x14ac:dyDescent="0.2">
      <c r="D474" s="34"/>
      <c r="E474" s="34"/>
      <c r="G474" s="34"/>
      <c r="H474" s="34"/>
      <c r="I474" s="34"/>
      <c r="J474" s="41"/>
    </row>
    <row r="475" spans="4:10" x14ac:dyDescent="0.2">
      <c r="D475" s="34"/>
      <c r="E475" s="34"/>
      <c r="G475" s="34"/>
      <c r="H475" s="34"/>
      <c r="I475" s="34"/>
      <c r="J475" s="41"/>
    </row>
    <row r="476" spans="4:10" x14ac:dyDescent="0.2">
      <c r="D476" s="34"/>
      <c r="E476" s="34"/>
      <c r="G476" s="34"/>
      <c r="H476" s="34"/>
      <c r="I476" s="34"/>
      <c r="J476" s="41"/>
    </row>
    <row r="477" spans="4:10" x14ac:dyDescent="0.2">
      <c r="D477" s="34"/>
      <c r="E477" s="34"/>
      <c r="G477" s="34"/>
      <c r="H477" s="34"/>
      <c r="I477" s="34"/>
      <c r="J477" s="41"/>
    </row>
    <row r="478" spans="4:10" x14ac:dyDescent="0.2">
      <c r="D478" s="34"/>
      <c r="E478" s="34"/>
      <c r="G478" s="34"/>
      <c r="H478" s="34"/>
      <c r="I478" s="34"/>
      <c r="J478" s="41"/>
    </row>
    <row r="479" spans="4:10" x14ac:dyDescent="0.2">
      <c r="D479" s="34"/>
      <c r="E479" s="34"/>
      <c r="G479" s="34"/>
      <c r="H479" s="34"/>
      <c r="I479" s="34"/>
      <c r="J479" s="41"/>
    </row>
    <row r="480" spans="4:10" x14ac:dyDescent="0.2">
      <c r="D480" s="34"/>
      <c r="E480" s="34"/>
      <c r="G480" s="34"/>
      <c r="H480" s="34"/>
      <c r="I480" s="34"/>
      <c r="J480" s="41"/>
    </row>
    <row r="481" spans="4:10" x14ac:dyDescent="0.2">
      <c r="D481" s="34"/>
      <c r="E481" s="34"/>
      <c r="G481" s="34"/>
      <c r="H481" s="34"/>
      <c r="I481" s="34"/>
      <c r="J481" s="41"/>
    </row>
    <row r="482" spans="4:10" x14ac:dyDescent="0.2">
      <c r="D482" s="34"/>
      <c r="E482" s="34"/>
      <c r="G482" s="34"/>
      <c r="H482" s="34"/>
      <c r="I482" s="34"/>
      <c r="J482" s="41"/>
    </row>
    <row r="483" spans="4:10" x14ac:dyDescent="0.2">
      <c r="D483" s="34"/>
      <c r="E483" s="34"/>
      <c r="G483" s="34"/>
      <c r="H483" s="34"/>
      <c r="I483" s="34"/>
      <c r="J483" s="41"/>
    </row>
    <row r="484" spans="4:10" x14ac:dyDescent="0.2">
      <c r="D484" s="34"/>
      <c r="E484" s="34"/>
      <c r="G484" s="34"/>
      <c r="H484" s="34"/>
      <c r="I484" s="34"/>
      <c r="J484" s="41"/>
    </row>
    <row r="485" spans="4:10" x14ac:dyDescent="0.2">
      <c r="D485" s="34"/>
      <c r="E485" s="34"/>
      <c r="G485" s="34"/>
      <c r="H485" s="34"/>
      <c r="I485" s="34"/>
      <c r="J485" s="41"/>
    </row>
    <row r="486" spans="4:10" x14ac:dyDescent="0.2">
      <c r="D486" s="34"/>
      <c r="E486" s="34"/>
      <c r="G486" s="34"/>
      <c r="H486" s="34"/>
      <c r="I486" s="34"/>
      <c r="J486" s="41"/>
    </row>
    <row r="487" spans="4:10" x14ac:dyDescent="0.2">
      <c r="D487" s="34"/>
      <c r="E487" s="34"/>
      <c r="G487" s="34"/>
      <c r="H487" s="34"/>
      <c r="I487" s="34"/>
      <c r="J487" s="41"/>
    </row>
    <row r="488" spans="4:10" x14ac:dyDescent="0.2">
      <c r="D488" s="34"/>
      <c r="E488" s="34"/>
      <c r="G488" s="34"/>
      <c r="H488" s="34"/>
      <c r="I488" s="34"/>
      <c r="J488" s="41"/>
    </row>
    <row r="489" spans="4:10" x14ac:dyDescent="0.2">
      <c r="D489" s="34"/>
      <c r="E489" s="34"/>
      <c r="G489" s="34"/>
      <c r="H489" s="34"/>
      <c r="I489" s="34"/>
      <c r="J489" s="41"/>
    </row>
    <row r="490" spans="4:10" x14ac:dyDescent="0.2">
      <c r="D490" s="34"/>
      <c r="E490" s="34"/>
      <c r="G490" s="34"/>
      <c r="H490" s="34"/>
      <c r="I490" s="34"/>
      <c r="J490" s="41"/>
    </row>
    <row r="491" spans="4:10" x14ac:dyDescent="0.2">
      <c r="D491" s="34"/>
      <c r="E491" s="34"/>
      <c r="G491" s="34"/>
      <c r="H491" s="34"/>
      <c r="I491" s="34"/>
      <c r="J491" s="41"/>
    </row>
    <row r="492" spans="4:10" x14ac:dyDescent="0.2">
      <c r="D492" s="34"/>
      <c r="E492" s="34"/>
      <c r="G492" s="34"/>
      <c r="H492" s="34"/>
      <c r="I492" s="34"/>
      <c r="J492" s="41"/>
    </row>
    <row r="493" spans="4:10" x14ac:dyDescent="0.2">
      <c r="D493" s="34"/>
      <c r="E493" s="34"/>
      <c r="G493" s="34"/>
      <c r="H493" s="34"/>
      <c r="I493" s="34"/>
      <c r="J493" s="41"/>
    </row>
    <row r="494" spans="4:10" x14ac:dyDescent="0.2">
      <c r="D494" s="34"/>
      <c r="E494" s="34"/>
      <c r="G494" s="34"/>
      <c r="H494" s="34"/>
      <c r="I494" s="34"/>
      <c r="J494" s="41"/>
    </row>
    <row r="495" spans="4:10" x14ac:dyDescent="0.2">
      <c r="D495" s="34"/>
      <c r="E495" s="34"/>
      <c r="G495" s="34"/>
      <c r="H495" s="34"/>
      <c r="I495" s="34"/>
      <c r="J495" s="41"/>
    </row>
    <row r="496" spans="4:10" x14ac:dyDescent="0.2">
      <c r="D496" s="34"/>
      <c r="E496" s="34"/>
      <c r="G496" s="34"/>
      <c r="H496" s="34"/>
      <c r="I496" s="34"/>
      <c r="J496" s="41"/>
    </row>
    <row r="497" spans="4:10" x14ac:dyDescent="0.2">
      <c r="D497" s="34"/>
      <c r="E497" s="34"/>
      <c r="G497" s="34"/>
      <c r="H497" s="34"/>
      <c r="I497" s="34"/>
      <c r="J497" s="41"/>
    </row>
    <row r="498" spans="4:10" x14ac:dyDescent="0.2">
      <c r="D498" s="34"/>
      <c r="E498" s="34"/>
      <c r="G498" s="34"/>
      <c r="H498" s="34"/>
      <c r="I498" s="34"/>
      <c r="J498" s="41"/>
    </row>
    <row r="499" spans="4:10" x14ac:dyDescent="0.2">
      <c r="D499" s="34"/>
      <c r="E499" s="34"/>
      <c r="G499" s="34"/>
      <c r="H499" s="34"/>
      <c r="I499" s="34"/>
      <c r="J499" s="41"/>
    </row>
    <row r="500" spans="4:10" x14ac:dyDescent="0.2">
      <c r="D500" s="34"/>
      <c r="E500" s="34"/>
      <c r="G500" s="34"/>
      <c r="H500" s="34"/>
      <c r="I500" s="34"/>
      <c r="J500" s="41"/>
    </row>
    <row r="501" spans="4:10" x14ac:dyDescent="0.2">
      <c r="D501" s="34"/>
      <c r="E501" s="34"/>
      <c r="G501" s="34"/>
      <c r="H501" s="34"/>
      <c r="I501" s="34"/>
      <c r="J501" s="41"/>
    </row>
    <row r="502" spans="4:10" x14ac:dyDescent="0.2">
      <c r="D502" s="34"/>
      <c r="E502" s="34"/>
      <c r="G502" s="34"/>
      <c r="H502" s="34"/>
      <c r="I502" s="34"/>
      <c r="J502" s="41"/>
    </row>
    <row r="503" spans="4:10" x14ac:dyDescent="0.2">
      <c r="D503" s="34"/>
      <c r="E503" s="34"/>
      <c r="G503" s="34"/>
      <c r="H503" s="34"/>
      <c r="I503" s="34"/>
      <c r="J503" s="41"/>
    </row>
    <row r="504" spans="4:10" x14ac:dyDescent="0.2">
      <c r="D504" s="34"/>
      <c r="E504" s="34"/>
      <c r="G504" s="34"/>
      <c r="H504" s="34"/>
      <c r="I504" s="34"/>
      <c r="J504" s="41"/>
    </row>
    <row r="505" spans="4:10" x14ac:dyDescent="0.2">
      <c r="D505" s="34"/>
      <c r="E505" s="34"/>
      <c r="G505" s="34"/>
      <c r="H505" s="34"/>
      <c r="I505" s="34"/>
      <c r="J505" s="41"/>
    </row>
    <row r="506" spans="4:10" x14ac:dyDescent="0.2">
      <c r="D506" s="34"/>
      <c r="E506" s="34"/>
      <c r="G506" s="34"/>
      <c r="H506" s="34"/>
      <c r="I506" s="34"/>
      <c r="J506" s="41"/>
    </row>
    <row r="507" spans="4:10" x14ac:dyDescent="0.2">
      <c r="D507" s="34"/>
      <c r="E507" s="34"/>
      <c r="G507" s="34"/>
      <c r="H507" s="34"/>
      <c r="I507" s="34"/>
      <c r="J507" s="41"/>
    </row>
    <row r="508" spans="4:10" x14ac:dyDescent="0.2">
      <c r="D508" s="34"/>
      <c r="E508" s="34"/>
      <c r="G508" s="34"/>
      <c r="H508" s="34"/>
      <c r="I508" s="34"/>
      <c r="J508" s="41"/>
    </row>
    <row r="509" spans="4:10" x14ac:dyDescent="0.2">
      <c r="D509" s="34"/>
      <c r="E509" s="34"/>
      <c r="G509" s="34"/>
      <c r="H509" s="34"/>
      <c r="I509" s="34"/>
      <c r="J509" s="41"/>
    </row>
    <row r="510" spans="4:10" x14ac:dyDescent="0.2">
      <c r="D510" s="34"/>
      <c r="E510" s="34"/>
      <c r="G510" s="34"/>
      <c r="H510" s="34"/>
      <c r="I510" s="34"/>
      <c r="J510" s="41"/>
    </row>
    <row r="511" spans="4:10" x14ac:dyDescent="0.2">
      <c r="D511" s="34"/>
      <c r="E511" s="34"/>
      <c r="G511" s="34"/>
      <c r="H511" s="34"/>
      <c r="I511" s="34"/>
      <c r="J511" s="41"/>
    </row>
    <row r="512" spans="4:10" x14ac:dyDescent="0.2">
      <c r="D512" s="34"/>
      <c r="E512" s="34"/>
      <c r="G512" s="34"/>
      <c r="H512" s="34"/>
      <c r="I512" s="34"/>
      <c r="J512" s="41"/>
    </row>
    <row r="513" spans="4:10" x14ac:dyDescent="0.2">
      <c r="D513" s="34"/>
      <c r="E513" s="34"/>
      <c r="G513" s="34"/>
      <c r="H513" s="34"/>
      <c r="I513" s="34"/>
      <c r="J513" s="41"/>
    </row>
    <row r="514" spans="4:10" x14ac:dyDescent="0.2">
      <c r="D514" s="34"/>
      <c r="E514" s="34"/>
      <c r="G514" s="34"/>
      <c r="H514" s="34"/>
      <c r="I514" s="34"/>
      <c r="J514" s="41"/>
    </row>
    <row r="515" spans="4:10" x14ac:dyDescent="0.2">
      <c r="D515" s="34"/>
      <c r="E515" s="34"/>
      <c r="G515" s="34"/>
      <c r="H515" s="34"/>
      <c r="I515" s="34"/>
      <c r="J515" s="41"/>
    </row>
    <row r="516" spans="4:10" x14ac:dyDescent="0.2">
      <c r="D516" s="34"/>
      <c r="E516" s="34"/>
      <c r="G516" s="34"/>
      <c r="H516" s="34"/>
      <c r="I516" s="34"/>
      <c r="J516" s="41"/>
    </row>
    <row r="517" spans="4:10" x14ac:dyDescent="0.2">
      <c r="D517" s="34"/>
      <c r="E517" s="34"/>
      <c r="G517" s="34"/>
      <c r="H517" s="34"/>
      <c r="I517" s="34"/>
      <c r="J517" s="41"/>
    </row>
    <row r="518" spans="4:10" x14ac:dyDescent="0.2">
      <c r="D518" s="34"/>
      <c r="E518" s="34"/>
      <c r="G518" s="34"/>
      <c r="H518" s="34"/>
      <c r="I518" s="34"/>
      <c r="J518" s="41"/>
    </row>
    <row r="519" spans="4:10" x14ac:dyDescent="0.2">
      <c r="D519" s="34"/>
      <c r="E519" s="34"/>
      <c r="G519" s="34"/>
      <c r="H519" s="34"/>
      <c r="I519" s="34"/>
      <c r="J519" s="41"/>
    </row>
    <row r="520" spans="4:10" x14ac:dyDescent="0.2">
      <c r="D520" s="34"/>
      <c r="E520" s="34"/>
      <c r="G520" s="34"/>
      <c r="H520" s="34"/>
      <c r="I520" s="34"/>
      <c r="J520" s="41"/>
    </row>
    <row r="521" spans="4:10" x14ac:dyDescent="0.2">
      <c r="D521" s="34"/>
      <c r="E521" s="34"/>
      <c r="G521" s="34"/>
      <c r="H521" s="34"/>
      <c r="I521" s="34"/>
      <c r="J521" s="41"/>
    </row>
    <row r="522" spans="4:10" x14ac:dyDescent="0.2">
      <c r="D522" s="34"/>
      <c r="E522" s="34"/>
      <c r="G522" s="34"/>
      <c r="H522" s="34"/>
      <c r="I522" s="34"/>
      <c r="J522" s="41"/>
    </row>
    <row r="523" spans="4:10" x14ac:dyDescent="0.2">
      <c r="D523" s="34"/>
      <c r="E523" s="34"/>
      <c r="G523" s="34"/>
      <c r="H523" s="34"/>
      <c r="I523" s="34"/>
      <c r="J523" s="41"/>
    </row>
    <row r="524" spans="4:10" x14ac:dyDescent="0.2">
      <c r="D524" s="34"/>
      <c r="E524" s="34"/>
      <c r="G524" s="34"/>
      <c r="H524" s="34"/>
      <c r="I524" s="34"/>
      <c r="J524" s="41"/>
    </row>
    <row r="525" spans="4:10" x14ac:dyDescent="0.2">
      <c r="D525" s="34"/>
      <c r="E525" s="34"/>
      <c r="G525" s="34"/>
      <c r="H525" s="34"/>
      <c r="I525" s="34"/>
      <c r="J525" s="41"/>
    </row>
    <row r="526" spans="4:10" x14ac:dyDescent="0.2">
      <c r="D526" s="34"/>
      <c r="E526" s="34"/>
      <c r="G526" s="34"/>
      <c r="H526" s="34"/>
      <c r="I526" s="34"/>
      <c r="J526" s="41"/>
    </row>
    <row r="527" spans="4:10" x14ac:dyDescent="0.2">
      <c r="D527" s="34"/>
      <c r="E527" s="34"/>
      <c r="G527" s="34"/>
      <c r="H527" s="34"/>
      <c r="I527" s="34"/>
      <c r="J527" s="41"/>
    </row>
    <row r="528" spans="4:10" x14ac:dyDescent="0.2">
      <c r="D528" s="34"/>
      <c r="E528" s="34"/>
      <c r="G528" s="34"/>
      <c r="H528" s="34"/>
      <c r="I528" s="34"/>
      <c r="J528" s="41"/>
    </row>
    <row r="529" spans="4:10" x14ac:dyDescent="0.2">
      <c r="D529" s="34"/>
      <c r="E529" s="34"/>
      <c r="G529" s="34"/>
      <c r="H529" s="34"/>
      <c r="I529" s="34"/>
      <c r="J529" s="41"/>
    </row>
    <row r="530" spans="4:10" x14ac:dyDescent="0.2">
      <c r="D530" s="34"/>
      <c r="E530" s="34"/>
      <c r="G530" s="34"/>
      <c r="H530" s="34"/>
      <c r="I530" s="34"/>
      <c r="J530" s="41"/>
    </row>
    <row r="531" spans="4:10" x14ac:dyDescent="0.2">
      <c r="D531" s="34"/>
      <c r="E531" s="34"/>
      <c r="G531" s="34"/>
      <c r="H531" s="34"/>
      <c r="I531" s="34"/>
      <c r="J531" s="41"/>
    </row>
    <row r="532" spans="4:10" x14ac:dyDescent="0.2">
      <c r="D532" s="34"/>
      <c r="E532" s="34"/>
      <c r="G532" s="34"/>
      <c r="H532" s="34"/>
      <c r="I532" s="34"/>
      <c r="J532" s="41"/>
    </row>
    <row r="533" spans="4:10" x14ac:dyDescent="0.2">
      <c r="D533" s="34"/>
      <c r="E533" s="34"/>
      <c r="G533" s="34"/>
      <c r="H533" s="34"/>
      <c r="I533" s="34"/>
      <c r="J533" s="41"/>
    </row>
    <row r="534" spans="4:10" x14ac:dyDescent="0.2">
      <c r="D534" s="34"/>
      <c r="E534" s="34"/>
      <c r="G534" s="34"/>
      <c r="H534" s="34"/>
      <c r="I534" s="34"/>
      <c r="J534" s="41"/>
    </row>
    <row r="535" spans="4:10" x14ac:dyDescent="0.2">
      <c r="D535" s="34"/>
      <c r="E535" s="34"/>
      <c r="G535" s="34"/>
      <c r="H535" s="34"/>
      <c r="I535" s="34"/>
      <c r="J535" s="41"/>
    </row>
    <row r="536" spans="4:10" x14ac:dyDescent="0.2">
      <c r="D536" s="34"/>
      <c r="E536" s="34"/>
      <c r="G536" s="34"/>
      <c r="H536" s="34"/>
      <c r="I536" s="34"/>
      <c r="J536" s="41"/>
    </row>
    <row r="537" spans="4:10" x14ac:dyDescent="0.2">
      <c r="D537" s="34"/>
      <c r="E537" s="34"/>
      <c r="G537" s="34"/>
      <c r="H537" s="34"/>
      <c r="I537" s="34"/>
      <c r="J537" s="41"/>
    </row>
    <row r="538" spans="4:10" x14ac:dyDescent="0.2">
      <c r="D538" s="34"/>
      <c r="E538" s="34"/>
      <c r="G538" s="34"/>
      <c r="H538" s="34"/>
      <c r="I538" s="34"/>
      <c r="J538" s="41"/>
    </row>
    <row r="539" spans="4:10" x14ac:dyDescent="0.2">
      <c r="D539" s="34"/>
      <c r="E539" s="34"/>
      <c r="G539" s="34"/>
      <c r="H539" s="34"/>
      <c r="I539" s="34"/>
      <c r="J539" s="41"/>
    </row>
    <row r="540" spans="4:10" x14ac:dyDescent="0.2">
      <c r="D540" s="34"/>
      <c r="E540" s="34"/>
      <c r="G540" s="34"/>
      <c r="H540" s="34"/>
      <c r="I540" s="34"/>
      <c r="J540" s="41"/>
    </row>
    <row r="541" spans="4:10" x14ac:dyDescent="0.2">
      <c r="D541" s="34"/>
      <c r="E541" s="34"/>
      <c r="G541" s="34"/>
      <c r="H541" s="34"/>
      <c r="I541" s="34"/>
      <c r="J541" s="41"/>
    </row>
    <row r="542" spans="4:10" x14ac:dyDescent="0.2">
      <c r="D542" s="34"/>
      <c r="E542" s="34"/>
      <c r="G542" s="34"/>
      <c r="H542" s="34"/>
      <c r="I542" s="34"/>
      <c r="J542" s="41"/>
    </row>
    <row r="543" spans="4:10" x14ac:dyDescent="0.2">
      <c r="D543" s="34"/>
      <c r="E543" s="34"/>
      <c r="G543" s="34"/>
      <c r="H543" s="34"/>
      <c r="I543" s="34"/>
      <c r="J543" s="41"/>
    </row>
    <row r="544" spans="4:10" x14ac:dyDescent="0.2">
      <c r="D544" s="34"/>
      <c r="E544" s="34"/>
      <c r="G544" s="34"/>
      <c r="H544" s="34"/>
      <c r="I544" s="34"/>
      <c r="J544" s="41"/>
    </row>
    <row r="545" spans="4:10" x14ac:dyDescent="0.2">
      <c r="D545" s="34"/>
      <c r="E545" s="34"/>
      <c r="G545" s="34"/>
      <c r="H545" s="34"/>
      <c r="I545" s="34"/>
      <c r="J545" s="41"/>
    </row>
    <row r="546" spans="4:10" x14ac:dyDescent="0.2">
      <c r="D546" s="34"/>
      <c r="E546" s="34"/>
      <c r="G546" s="34"/>
      <c r="H546" s="34"/>
      <c r="I546" s="34"/>
      <c r="J546" s="41"/>
    </row>
    <row r="547" spans="4:10" x14ac:dyDescent="0.2">
      <c r="D547" s="34"/>
      <c r="E547" s="34"/>
      <c r="G547" s="34"/>
      <c r="H547" s="34"/>
      <c r="I547" s="34"/>
      <c r="J547" s="41"/>
    </row>
    <row r="548" spans="4:10" x14ac:dyDescent="0.2">
      <c r="D548" s="34"/>
      <c r="E548" s="34"/>
      <c r="G548" s="34"/>
      <c r="H548" s="34"/>
      <c r="I548" s="34"/>
      <c r="J548" s="41"/>
    </row>
    <row r="549" spans="4:10" x14ac:dyDescent="0.2">
      <c r="D549" s="34"/>
      <c r="E549" s="34"/>
      <c r="G549" s="34"/>
      <c r="H549" s="34"/>
      <c r="I549" s="34"/>
      <c r="J549" s="41"/>
    </row>
    <row r="550" spans="4:10" x14ac:dyDescent="0.2">
      <c r="D550" s="34"/>
      <c r="E550" s="34"/>
      <c r="G550" s="34"/>
      <c r="H550" s="34"/>
      <c r="I550" s="34"/>
      <c r="J550" s="41"/>
    </row>
    <row r="551" spans="4:10" x14ac:dyDescent="0.2">
      <c r="D551" s="34"/>
      <c r="E551" s="34"/>
      <c r="G551" s="34"/>
      <c r="H551" s="34"/>
      <c r="I551" s="34"/>
      <c r="J551" s="41"/>
    </row>
    <row r="552" spans="4:10" x14ac:dyDescent="0.2">
      <c r="D552" s="34"/>
      <c r="E552" s="34"/>
      <c r="G552" s="34"/>
      <c r="H552" s="34"/>
      <c r="I552" s="34"/>
      <c r="J552" s="41"/>
    </row>
    <row r="553" spans="4:10" x14ac:dyDescent="0.2">
      <c r="D553" s="34"/>
      <c r="E553" s="34"/>
      <c r="G553" s="34"/>
      <c r="H553" s="34"/>
      <c r="I553" s="34"/>
      <c r="J553" s="41"/>
    </row>
    <row r="554" spans="4:10" x14ac:dyDescent="0.2">
      <c r="D554" s="34"/>
      <c r="E554" s="34"/>
      <c r="G554" s="34"/>
      <c r="H554" s="34"/>
      <c r="I554" s="34"/>
      <c r="J554" s="41"/>
    </row>
    <row r="555" spans="4:10" x14ac:dyDescent="0.2">
      <c r="D555" s="34"/>
      <c r="E555" s="34"/>
      <c r="G555" s="34"/>
      <c r="H555" s="34"/>
      <c r="I555" s="34"/>
      <c r="J555" s="41"/>
    </row>
    <row r="556" spans="4:10" x14ac:dyDescent="0.2">
      <c r="D556" s="34"/>
      <c r="E556" s="34"/>
      <c r="G556" s="34"/>
      <c r="H556" s="34"/>
      <c r="I556" s="34"/>
      <c r="J556" s="41"/>
    </row>
    <row r="557" spans="4:10" x14ac:dyDescent="0.2">
      <c r="D557" s="34"/>
      <c r="E557" s="34"/>
      <c r="G557" s="34"/>
      <c r="H557" s="34"/>
      <c r="I557" s="34"/>
      <c r="J557" s="41"/>
    </row>
    <row r="558" spans="4:10" x14ac:dyDescent="0.2">
      <c r="D558" s="34"/>
      <c r="E558" s="34"/>
      <c r="G558" s="34"/>
      <c r="H558" s="34"/>
      <c r="I558" s="34"/>
      <c r="J558" s="41"/>
    </row>
    <row r="559" spans="4:10" x14ac:dyDescent="0.2">
      <c r="D559" s="34"/>
      <c r="E559" s="34"/>
      <c r="G559" s="34"/>
      <c r="H559" s="34"/>
      <c r="I559" s="34"/>
      <c r="J559" s="41"/>
    </row>
    <row r="560" spans="4:10" x14ac:dyDescent="0.2">
      <c r="D560" s="34"/>
      <c r="E560" s="34"/>
      <c r="G560" s="34"/>
      <c r="H560" s="34"/>
      <c r="I560" s="34"/>
      <c r="J560" s="41"/>
    </row>
    <row r="561" spans="4:10" x14ac:dyDescent="0.2">
      <c r="D561" s="34"/>
      <c r="E561" s="34"/>
      <c r="G561" s="34"/>
      <c r="H561" s="34"/>
      <c r="I561" s="34"/>
      <c r="J561" s="41"/>
    </row>
    <row r="562" spans="4:10" x14ac:dyDescent="0.2">
      <c r="D562" s="34"/>
      <c r="E562" s="34"/>
      <c r="G562" s="34"/>
      <c r="H562" s="34"/>
      <c r="I562" s="34"/>
      <c r="J562" s="41"/>
    </row>
    <row r="563" spans="4:10" x14ac:dyDescent="0.2">
      <c r="D563" s="34"/>
      <c r="E563" s="34"/>
      <c r="G563" s="34"/>
      <c r="H563" s="34"/>
      <c r="I563" s="34"/>
      <c r="J563" s="41"/>
    </row>
    <row r="564" spans="4:10" x14ac:dyDescent="0.2">
      <c r="D564" s="34"/>
      <c r="E564" s="34"/>
      <c r="G564" s="34"/>
      <c r="H564" s="34"/>
      <c r="I564" s="34"/>
      <c r="J564" s="41"/>
    </row>
    <row r="565" spans="4:10" x14ac:dyDescent="0.2">
      <c r="D565" s="34"/>
      <c r="E565" s="34"/>
      <c r="G565" s="34"/>
      <c r="H565" s="34"/>
      <c r="I565" s="34"/>
      <c r="J565" s="41"/>
    </row>
    <row r="566" spans="4:10" x14ac:dyDescent="0.2">
      <c r="D566" s="34"/>
      <c r="E566" s="34"/>
      <c r="G566" s="34"/>
      <c r="H566" s="34"/>
      <c r="I566" s="34"/>
      <c r="J566" s="41"/>
    </row>
    <row r="567" spans="4:10" x14ac:dyDescent="0.2">
      <c r="D567" s="34"/>
      <c r="E567" s="34"/>
      <c r="G567" s="34"/>
      <c r="H567" s="34"/>
      <c r="I567" s="34"/>
      <c r="J567" s="41"/>
    </row>
    <row r="568" spans="4:10" x14ac:dyDescent="0.2">
      <c r="D568" s="34"/>
      <c r="E568" s="34"/>
      <c r="G568" s="34"/>
      <c r="H568" s="34"/>
      <c r="I568" s="34"/>
      <c r="J568" s="41"/>
    </row>
    <row r="569" spans="4:10" x14ac:dyDescent="0.2">
      <c r="D569" s="34"/>
      <c r="E569" s="34"/>
      <c r="G569" s="34"/>
      <c r="H569" s="34"/>
      <c r="I569" s="34"/>
      <c r="J569" s="41"/>
    </row>
    <row r="570" spans="4:10" x14ac:dyDescent="0.2">
      <c r="D570" s="34"/>
      <c r="E570" s="34"/>
      <c r="G570" s="34"/>
      <c r="H570" s="34"/>
      <c r="I570" s="34"/>
      <c r="J570" s="41"/>
    </row>
    <row r="571" spans="4:10" x14ac:dyDescent="0.2">
      <c r="D571" s="34"/>
      <c r="E571" s="34"/>
      <c r="G571" s="34"/>
      <c r="H571" s="34"/>
      <c r="I571" s="34"/>
      <c r="J571" s="41"/>
    </row>
    <row r="572" spans="4:10" x14ac:dyDescent="0.2">
      <c r="D572" s="34"/>
      <c r="E572" s="34"/>
      <c r="G572" s="34"/>
      <c r="H572" s="34"/>
      <c r="I572" s="34"/>
      <c r="J572" s="41"/>
    </row>
    <row r="573" spans="4:10" x14ac:dyDescent="0.2">
      <c r="D573" s="34"/>
      <c r="E573" s="34"/>
      <c r="G573" s="34"/>
      <c r="H573" s="34"/>
      <c r="I573" s="34"/>
      <c r="J573" s="41"/>
    </row>
    <row r="574" spans="4:10" x14ac:dyDescent="0.2">
      <c r="D574" s="34"/>
      <c r="E574" s="34"/>
      <c r="G574" s="34"/>
      <c r="H574" s="34"/>
      <c r="I574" s="34"/>
      <c r="J574" s="41"/>
    </row>
    <row r="575" spans="4:10" x14ac:dyDescent="0.2">
      <c r="D575" s="34"/>
      <c r="E575" s="34"/>
      <c r="G575" s="34"/>
      <c r="H575" s="34"/>
      <c r="I575" s="34"/>
      <c r="J575" s="41"/>
    </row>
    <row r="576" spans="4:10" x14ac:dyDescent="0.2">
      <c r="D576" s="34"/>
      <c r="E576" s="34"/>
      <c r="G576" s="34"/>
      <c r="H576" s="34"/>
      <c r="I576" s="34"/>
      <c r="J576" s="41"/>
    </row>
    <row r="577" spans="4:10" x14ac:dyDescent="0.2">
      <c r="D577" s="34"/>
      <c r="E577" s="34"/>
      <c r="G577" s="34"/>
      <c r="H577" s="34"/>
      <c r="I577" s="34"/>
      <c r="J577" s="41"/>
    </row>
    <row r="578" spans="4:10" x14ac:dyDescent="0.2">
      <c r="D578" s="34"/>
      <c r="E578" s="34"/>
      <c r="G578" s="34"/>
      <c r="H578" s="34"/>
      <c r="I578" s="34"/>
      <c r="J578" s="41"/>
    </row>
    <row r="579" spans="4:10" x14ac:dyDescent="0.2">
      <c r="D579" s="34"/>
      <c r="E579" s="34"/>
      <c r="G579" s="34"/>
      <c r="H579" s="34"/>
      <c r="I579" s="34"/>
      <c r="J579" s="41"/>
    </row>
    <row r="580" spans="4:10" x14ac:dyDescent="0.2">
      <c r="D580" s="34"/>
      <c r="E580" s="34"/>
      <c r="G580" s="34"/>
      <c r="H580" s="34"/>
      <c r="I580" s="34"/>
      <c r="J580" s="41"/>
    </row>
    <row r="581" spans="4:10" x14ac:dyDescent="0.2">
      <c r="D581" s="34"/>
      <c r="E581" s="34"/>
      <c r="G581" s="34"/>
      <c r="H581" s="34"/>
      <c r="I581" s="34"/>
      <c r="J581" s="41"/>
    </row>
    <row r="582" spans="4:10" x14ac:dyDescent="0.2">
      <c r="D582" s="34"/>
      <c r="E582" s="34"/>
      <c r="G582" s="34"/>
      <c r="H582" s="34"/>
      <c r="I582" s="34"/>
      <c r="J582" s="41"/>
    </row>
    <row r="583" spans="4:10" x14ac:dyDescent="0.2">
      <c r="D583" s="34"/>
      <c r="E583" s="34"/>
      <c r="G583" s="34"/>
      <c r="H583" s="34"/>
      <c r="I583" s="34"/>
      <c r="J583" s="41"/>
    </row>
    <row r="584" spans="4:10" x14ac:dyDescent="0.2">
      <c r="D584" s="34"/>
      <c r="E584" s="34"/>
      <c r="G584" s="34"/>
      <c r="H584" s="34"/>
      <c r="I584" s="34"/>
      <c r="J584" s="41"/>
    </row>
    <row r="585" spans="4:10" x14ac:dyDescent="0.2">
      <c r="D585" s="34"/>
      <c r="E585" s="34"/>
      <c r="G585" s="34"/>
      <c r="H585" s="34"/>
      <c r="I585" s="34"/>
      <c r="J585" s="41"/>
    </row>
    <row r="586" spans="4:10" x14ac:dyDescent="0.2">
      <c r="D586" s="34"/>
      <c r="E586" s="34"/>
      <c r="G586" s="34"/>
      <c r="H586" s="34"/>
      <c r="I586" s="34"/>
      <c r="J586" s="41"/>
    </row>
    <row r="587" spans="4:10" x14ac:dyDescent="0.2">
      <c r="D587" s="34"/>
      <c r="E587" s="34"/>
      <c r="G587" s="34"/>
      <c r="H587" s="34"/>
      <c r="I587" s="34"/>
      <c r="J587" s="41"/>
    </row>
    <row r="588" spans="4:10" x14ac:dyDescent="0.2">
      <c r="D588" s="34"/>
      <c r="E588" s="34"/>
      <c r="G588" s="34"/>
      <c r="H588" s="34"/>
      <c r="I588" s="34"/>
      <c r="J588" s="41"/>
    </row>
    <row r="589" spans="4:10" x14ac:dyDescent="0.2">
      <c r="D589" s="34"/>
      <c r="E589" s="34"/>
      <c r="G589" s="34"/>
      <c r="H589" s="34"/>
      <c r="I589" s="34"/>
      <c r="J589" s="41"/>
    </row>
    <row r="590" spans="4:10" x14ac:dyDescent="0.2">
      <c r="D590" s="34"/>
      <c r="E590" s="34"/>
      <c r="G590" s="34"/>
      <c r="H590" s="34"/>
      <c r="I590" s="34"/>
      <c r="J590" s="41"/>
    </row>
    <row r="591" spans="4:10" x14ac:dyDescent="0.2">
      <c r="D591" s="34"/>
      <c r="E591" s="34"/>
      <c r="G591" s="34"/>
      <c r="H591" s="34"/>
      <c r="I591" s="34"/>
      <c r="J591" s="41"/>
    </row>
    <row r="592" spans="4:10" x14ac:dyDescent="0.2">
      <c r="D592" s="34"/>
      <c r="E592" s="34"/>
      <c r="G592" s="34"/>
      <c r="H592" s="34"/>
      <c r="I592" s="34"/>
      <c r="J592" s="41"/>
    </row>
    <row r="593" spans="4:10" x14ac:dyDescent="0.2">
      <c r="D593" s="34"/>
      <c r="E593" s="34"/>
      <c r="G593" s="34"/>
      <c r="H593" s="34"/>
      <c r="I593" s="34"/>
      <c r="J593" s="41"/>
    </row>
    <row r="594" spans="4:10" x14ac:dyDescent="0.2">
      <c r="D594" s="34"/>
      <c r="E594" s="34"/>
      <c r="G594" s="34"/>
      <c r="H594" s="34"/>
      <c r="I594" s="34"/>
      <c r="J594" s="41"/>
    </row>
    <row r="595" spans="4:10" x14ac:dyDescent="0.2">
      <c r="D595" s="34"/>
      <c r="E595" s="34"/>
      <c r="G595" s="34"/>
      <c r="H595" s="34"/>
      <c r="I595" s="34"/>
      <c r="J595" s="41"/>
    </row>
    <row r="596" spans="4:10" x14ac:dyDescent="0.2">
      <c r="D596" s="34"/>
      <c r="E596" s="34"/>
      <c r="G596" s="34"/>
      <c r="H596" s="34"/>
      <c r="I596" s="34"/>
      <c r="J596" s="41"/>
    </row>
    <row r="597" spans="4:10" x14ac:dyDescent="0.2">
      <c r="D597" s="34"/>
      <c r="E597" s="34"/>
      <c r="G597" s="34"/>
      <c r="H597" s="34"/>
      <c r="I597" s="34"/>
      <c r="J597" s="41"/>
    </row>
    <row r="598" spans="4:10" x14ac:dyDescent="0.2">
      <c r="D598" s="34"/>
      <c r="E598" s="34"/>
      <c r="G598" s="34"/>
      <c r="H598" s="34"/>
      <c r="I598" s="34"/>
      <c r="J598" s="41"/>
    </row>
    <row r="599" spans="4:10" x14ac:dyDescent="0.2">
      <c r="D599" s="34"/>
      <c r="E599" s="34"/>
      <c r="G599" s="34"/>
      <c r="H599" s="34"/>
      <c r="I599" s="34"/>
      <c r="J599" s="41"/>
    </row>
    <row r="600" spans="4:10" x14ac:dyDescent="0.2">
      <c r="D600" s="34"/>
      <c r="E600" s="34"/>
      <c r="G600" s="34"/>
      <c r="H600" s="34"/>
      <c r="I600" s="34"/>
      <c r="J600" s="41"/>
    </row>
    <row r="601" spans="4:10" x14ac:dyDescent="0.2">
      <c r="D601" s="34"/>
      <c r="E601" s="34"/>
      <c r="G601" s="34"/>
      <c r="H601" s="34"/>
      <c r="I601" s="34"/>
      <c r="J601" s="41"/>
    </row>
    <row r="602" spans="4:10" x14ac:dyDescent="0.2">
      <c r="D602" s="34"/>
      <c r="E602" s="34"/>
      <c r="G602" s="34"/>
      <c r="H602" s="34"/>
      <c r="I602" s="34"/>
      <c r="J602" s="41"/>
    </row>
    <row r="603" spans="4:10" x14ac:dyDescent="0.2">
      <c r="D603" s="34"/>
      <c r="E603" s="34"/>
      <c r="G603" s="34"/>
      <c r="H603" s="34"/>
      <c r="I603" s="34"/>
      <c r="J603" s="41"/>
    </row>
    <row r="604" spans="4:10" x14ac:dyDescent="0.2">
      <c r="D604" s="34"/>
      <c r="E604" s="34"/>
      <c r="G604" s="34"/>
      <c r="H604" s="34"/>
      <c r="I604" s="34"/>
      <c r="J604" s="41"/>
    </row>
    <row r="605" spans="4:10" x14ac:dyDescent="0.2">
      <c r="D605" s="34"/>
      <c r="E605" s="34"/>
      <c r="G605" s="34"/>
      <c r="H605" s="34"/>
      <c r="I605" s="34"/>
      <c r="J605" s="41"/>
    </row>
    <row r="606" spans="4:10" x14ac:dyDescent="0.2">
      <c r="D606" s="34"/>
      <c r="E606" s="34"/>
      <c r="G606" s="34"/>
      <c r="H606" s="34"/>
      <c r="I606" s="34"/>
      <c r="J606" s="41"/>
    </row>
    <row r="607" spans="4:10" x14ac:dyDescent="0.2">
      <c r="D607" s="34"/>
      <c r="E607" s="34"/>
      <c r="G607" s="34"/>
      <c r="H607" s="34"/>
      <c r="I607" s="34"/>
      <c r="J607" s="41"/>
    </row>
    <row r="608" spans="4:10" x14ac:dyDescent="0.2">
      <c r="D608" s="34"/>
      <c r="E608" s="34"/>
      <c r="G608" s="34"/>
      <c r="H608" s="34"/>
      <c r="I608" s="34"/>
      <c r="J608" s="41"/>
    </row>
    <row r="609" spans="4:10" x14ac:dyDescent="0.2">
      <c r="D609" s="34"/>
      <c r="E609" s="34"/>
      <c r="G609" s="34"/>
      <c r="H609" s="34"/>
      <c r="I609" s="34"/>
      <c r="J609" s="41"/>
    </row>
    <row r="610" spans="4:10" x14ac:dyDescent="0.2">
      <c r="D610" s="34"/>
      <c r="E610" s="34"/>
      <c r="G610" s="34"/>
      <c r="H610" s="34"/>
      <c r="I610" s="34"/>
      <c r="J610" s="41"/>
    </row>
    <row r="611" spans="4:10" x14ac:dyDescent="0.2">
      <c r="D611" s="34"/>
      <c r="E611" s="34"/>
      <c r="G611" s="34"/>
      <c r="H611" s="34"/>
      <c r="I611" s="34"/>
      <c r="J611" s="41"/>
    </row>
    <row r="612" spans="4:10" x14ac:dyDescent="0.2">
      <c r="D612" s="34"/>
      <c r="E612" s="34"/>
      <c r="G612" s="34"/>
      <c r="H612" s="34"/>
      <c r="I612" s="34"/>
      <c r="J612" s="41"/>
    </row>
    <row r="613" spans="4:10" x14ac:dyDescent="0.2">
      <c r="D613" s="34"/>
      <c r="E613" s="34"/>
      <c r="G613" s="34"/>
      <c r="H613" s="34"/>
      <c r="I613" s="34"/>
      <c r="J613" s="41"/>
    </row>
    <row r="614" spans="4:10" x14ac:dyDescent="0.2">
      <c r="D614" s="34"/>
      <c r="E614" s="34"/>
      <c r="G614" s="34"/>
      <c r="H614" s="34"/>
      <c r="I614" s="34"/>
      <c r="J614" s="41"/>
    </row>
    <row r="615" spans="4:10" x14ac:dyDescent="0.2">
      <c r="D615" s="34"/>
      <c r="E615" s="34"/>
      <c r="G615" s="34"/>
      <c r="H615" s="34"/>
      <c r="I615" s="34"/>
      <c r="J615" s="41"/>
    </row>
    <row r="616" spans="4:10" x14ac:dyDescent="0.2">
      <c r="D616" s="34"/>
      <c r="E616" s="34"/>
      <c r="G616" s="34"/>
      <c r="H616" s="34"/>
      <c r="I616" s="34"/>
      <c r="J616" s="41"/>
    </row>
    <row r="617" spans="4:10" x14ac:dyDescent="0.2">
      <c r="D617" s="34"/>
      <c r="E617" s="34"/>
      <c r="G617" s="34"/>
      <c r="H617" s="34"/>
      <c r="I617" s="34"/>
      <c r="J617" s="41"/>
    </row>
    <row r="618" spans="4:10" x14ac:dyDescent="0.2">
      <c r="D618" s="34"/>
      <c r="E618" s="34"/>
      <c r="G618" s="34"/>
      <c r="H618" s="34"/>
      <c r="I618" s="34"/>
      <c r="J618" s="41"/>
    </row>
    <row r="619" spans="4:10" x14ac:dyDescent="0.2">
      <c r="D619" s="34"/>
      <c r="E619" s="34"/>
      <c r="G619" s="34"/>
      <c r="H619" s="34"/>
      <c r="I619" s="34"/>
      <c r="J619" s="41"/>
    </row>
    <row r="620" spans="4:10" x14ac:dyDescent="0.2">
      <c r="D620" s="34"/>
      <c r="E620" s="34"/>
      <c r="G620" s="34"/>
      <c r="H620" s="34"/>
      <c r="I620" s="34"/>
      <c r="J620" s="41"/>
    </row>
  </sheetData>
  <sheetProtection algorithmName="SHA-512" hashValue="VCVwtdJuVtWAkaf1iRdMn8+sGtvv+JvfNWJ3HuLhRtwqYcqL5n/9t78oi9eYl7PUEJ/qKf9/OFMOszYp1tbmkg==" saltValue="zAfHzE9E3dYYwxHHHx0bvQ==" spinCount="100000" sheet="1" objects="1" scenarios="1"/>
  <phoneticPr fontId="2" type="noConversion"/>
  <pageMargins left="0.99" right="0.54" top="1.03" bottom="1" header="0.28000000000000003"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48F"/>
  </sheetPr>
  <dimension ref="B1:M501"/>
  <sheetViews>
    <sheetView showGridLines="0" zoomScaleNormal="100" zoomScaleSheetLayoutView="90" workbookViewId="0">
      <selection activeCell="C17" sqref="C17"/>
    </sheetView>
  </sheetViews>
  <sheetFormatPr defaultColWidth="9.140625" defaultRowHeight="12" outlineLevelCol="1" x14ac:dyDescent="0.2"/>
  <cols>
    <col min="1" max="1" width="5.42578125" style="39" customWidth="1"/>
    <col min="2" max="2" width="6.140625" style="59" customWidth="1"/>
    <col min="3" max="3" width="22.5703125" style="39" customWidth="1"/>
    <col min="4" max="4" width="25.42578125" style="39" customWidth="1"/>
    <col min="5" max="5" width="10.85546875" style="59" customWidth="1"/>
    <col min="6" max="6" width="10.42578125" style="59" customWidth="1"/>
    <col min="7" max="7" width="5.5703125" style="39" hidden="1" customWidth="1" outlineLevel="1"/>
    <col min="8" max="8" width="2" style="39" customWidth="1" collapsed="1"/>
    <col min="9" max="9" width="11.42578125" style="39" customWidth="1"/>
    <col min="10" max="10" width="10.7109375" style="39" hidden="1" customWidth="1" outlineLevel="1"/>
    <col min="11" max="11" width="2" style="39" customWidth="1" collapsed="1"/>
    <col min="12" max="12" width="5.5703125" style="39" hidden="1" customWidth="1" outlineLevel="1"/>
    <col min="13" max="13" width="9.140625" style="39" collapsed="1"/>
    <col min="14" max="16384" width="9.140625" style="39"/>
  </cols>
  <sheetData>
    <row r="1" spans="2:12" s="2" customFormat="1" ht="2.25" customHeight="1" x14ac:dyDescent="0.3">
      <c r="B1" s="93"/>
      <c r="C1" s="1"/>
      <c r="D1" s="1"/>
      <c r="E1" s="58"/>
      <c r="F1" s="144"/>
    </row>
    <row r="2" spans="2:12" s="2" customFormat="1" ht="2.25" customHeight="1" x14ac:dyDescent="0.3">
      <c r="B2" s="93"/>
      <c r="D2" s="1"/>
      <c r="E2" s="1"/>
      <c r="F2" s="144"/>
    </row>
    <row r="3" spans="2:12" s="2" customFormat="1" ht="2.25" customHeight="1" x14ac:dyDescent="0.25">
      <c r="C3" s="3"/>
      <c r="F3" s="144"/>
    </row>
    <row r="4" spans="2:12" s="5" customFormat="1" ht="12.75" x14ac:dyDescent="0.2">
      <c r="B4" s="159" t="s">
        <v>59</v>
      </c>
      <c r="C4" s="160"/>
      <c r="D4" s="161"/>
      <c r="E4" s="161"/>
      <c r="F4" s="249"/>
      <c r="G4" s="161"/>
    </row>
    <row r="5" spans="2:12" s="2" customFormat="1" ht="3" customHeight="1" x14ac:dyDescent="0.2">
      <c r="B5" s="11"/>
      <c r="C5" s="11"/>
      <c r="F5" s="144"/>
    </row>
    <row r="6" spans="2:12" s="2" customFormat="1" ht="11.25" x14ac:dyDescent="0.2">
      <c r="B6" s="145"/>
      <c r="C6" s="239" t="s">
        <v>7</v>
      </c>
      <c r="D6" s="240">
        <f>'Cover Sheet'!F27</f>
        <v>0</v>
      </c>
      <c r="E6" s="240"/>
      <c r="F6" s="146"/>
    </row>
    <row r="7" spans="2:12" s="2" customFormat="1" ht="11.25" x14ac:dyDescent="0.2">
      <c r="B7" s="145"/>
      <c r="C7" s="239" t="s">
        <v>8</v>
      </c>
      <c r="D7" s="240">
        <f>'Cover Sheet'!F28</f>
        <v>0</v>
      </c>
      <c r="E7" s="240"/>
      <c r="F7" s="146"/>
    </row>
    <row r="8" spans="2:12" s="2" customFormat="1" ht="11.25" x14ac:dyDescent="0.2">
      <c r="B8" s="145"/>
      <c r="C8" s="239" t="s">
        <v>9</v>
      </c>
      <c r="D8" s="240">
        <f>'Cover Sheet'!F29</f>
        <v>0</v>
      </c>
      <c r="E8" s="240"/>
      <c r="F8" s="146"/>
    </row>
    <row r="9" spans="2:12" s="2" customFormat="1" ht="11.25" x14ac:dyDescent="0.2">
      <c r="B9" s="145"/>
      <c r="C9" s="239" t="s">
        <v>48</v>
      </c>
      <c r="D9" s="241">
        <f ca="1">'Cover Sheet'!F30</f>
        <v>45176</v>
      </c>
      <c r="E9" s="241"/>
      <c r="F9" s="146"/>
    </row>
    <row r="10" spans="2:12" s="1" customFormat="1" ht="5.25" customHeight="1" x14ac:dyDescent="0.25">
      <c r="B10" s="58"/>
      <c r="C10" s="58"/>
      <c r="F10" s="250"/>
      <c r="G10" s="58"/>
      <c r="H10" s="58"/>
      <c r="I10" s="58"/>
      <c r="J10" s="58"/>
      <c r="K10" s="58"/>
      <c r="L10" s="351">
        <f>'(DAS Use Only) Data Tables'!$C$18</f>
        <v>220</v>
      </c>
    </row>
    <row r="11" spans="2:12" s="1" customFormat="1" ht="56.25" customHeight="1" x14ac:dyDescent="0.25">
      <c r="B11" s="354" t="s">
        <v>313</v>
      </c>
      <c r="C11" s="355"/>
      <c r="D11" s="355"/>
      <c r="E11" s="355"/>
      <c r="F11" s="355"/>
      <c r="G11" s="355"/>
      <c r="H11" s="355"/>
      <c r="I11" s="355"/>
      <c r="J11" s="58"/>
      <c r="K11" s="58"/>
      <c r="L11" s="351"/>
    </row>
    <row r="12" spans="2:12" s="1" customFormat="1" ht="9.75" customHeight="1" x14ac:dyDescent="0.25">
      <c r="B12" s="330"/>
      <c r="C12" s="331"/>
      <c r="D12" s="331"/>
      <c r="E12" s="331"/>
      <c r="F12" s="331"/>
      <c r="G12" s="331"/>
      <c r="H12" s="331"/>
      <c r="I12" s="331"/>
      <c r="J12" s="58"/>
      <c r="K12" s="58"/>
      <c r="L12" s="351"/>
    </row>
    <row r="13" spans="2:12" s="144" customFormat="1" ht="23.25" customHeight="1" x14ac:dyDescent="0.2">
      <c r="B13" s="148" t="s">
        <v>51</v>
      </c>
      <c r="C13" s="147" t="s">
        <v>57</v>
      </c>
      <c r="D13" s="147" t="s">
        <v>167</v>
      </c>
      <c r="E13" s="148" t="s">
        <v>49</v>
      </c>
      <c r="F13" s="148" t="s">
        <v>50</v>
      </c>
      <c r="G13" s="148" t="s">
        <v>56</v>
      </c>
      <c r="H13" s="242"/>
      <c r="I13" s="148" t="s">
        <v>52</v>
      </c>
      <c r="J13" s="148" t="s">
        <v>53</v>
      </c>
      <c r="K13" s="242"/>
      <c r="L13" s="351"/>
    </row>
    <row r="14" spans="2:12" s="144" customFormat="1" ht="11.25" x14ac:dyDescent="0.2">
      <c r="B14" s="149" t="s">
        <v>76</v>
      </c>
      <c r="C14" s="150"/>
      <c r="D14" s="150"/>
      <c r="E14" s="151"/>
      <c r="F14" s="151"/>
      <c r="G14" s="151"/>
      <c r="H14" s="152"/>
      <c r="I14" s="151"/>
      <c r="J14" s="151"/>
      <c r="K14" s="152"/>
      <c r="L14" s="151"/>
    </row>
    <row r="15" spans="2:12" s="144" customFormat="1" ht="2.25" customHeight="1" thickBot="1" x14ac:dyDescent="0.25">
      <c r="B15" s="352"/>
      <c r="C15" s="353"/>
      <c r="D15" s="353"/>
      <c r="E15" s="353"/>
      <c r="F15" s="353"/>
      <c r="G15" s="353"/>
      <c r="H15" s="152"/>
      <c r="L15" s="308"/>
    </row>
    <row r="16" spans="2:12" s="144" customFormat="1" ht="3" customHeight="1" thickTop="1" x14ac:dyDescent="0.2">
      <c r="B16" s="152"/>
      <c r="E16" s="152"/>
      <c r="F16" s="152"/>
    </row>
    <row r="17" spans="2:12" s="144" customFormat="1" ht="11.25" x14ac:dyDescent="0.2">
      <c r="B17" s="153">
        <v>1</v>
      </c>
      <c r="C17" s="243"/>
      <c r="D17" s="243"/>
      <c r="E17" s="154"/>
      <c r="F17" s="154" t="s">
        <v>0</v>
      </c>
      <c r="G17" s="153">
        <f t="shared" ref="G17:G48" si="0">SUM(L17:L17)</f>
        <v>0</v>
      </c>
      <c r="H17" s="152"/>
      <c r="I17" s="155">
        <f>VLOOKUP($F17,'(DAS Use Only) Data Tables'!$C$18:$E$19,2,FALSE)</f>
        <v>0</v>
      </c>
      <c r="J17" s="155">
        <f>VLOOKUP(F17,'(DAS Use Only) Data Tables'!$C$18:$E$19,3,FALSE)</f>
        <v>0</v>
      </c>
      <c r="K17" s="152"/>
      <c r="L17" s="155">
        <f t="shared" ref="L17:L48" si="1">IF($F17=$L$10,1,0)</f>
        <v>0</v>
      </c>
    </row>
    <row r="18" spans="2:12" s="144" customFormat="1" ht="11.25" x14ac:dyDescent="0.2">
      <c r="B18" s="153">
        <f>B17+1</f>
        <v>2</v>
      </c>
      <c r="C18" s="243"/>
      <c r="D18" s="243"/>
      <c r="E18" s="154"/>
      <c r="F18" s="154" t="s">
        <v>0</v>
      </c>
      <c r="G18" s="153">
        <f t="shared" si="0"/>
        <v>0</v>
      </c>
      <c r="H18" s="152"/>
      <c r="I18" s="155">
        <f>VLOOKUP($F18,'(DAS Use Only) Data Tables'!$C$18:$E$19,2,FALSE)</f>
        <v>0</v>
      </c>
      <c r="J18" s="155">
        <f>VLOOKUP(F18,'(DAS Use Only) Data Tables'!$C$18:$E$19,3,FALSE)</f>
        <v>0</v>
      </c>
      <c r="K18" s="152"/>
      <c r="L18" s="155">
        <f t="shared" si="1"/>
        <v>0</v>
      </c>
    </row>
    <row r="19" spans="2:12" s="144" customFormat="1" ht="11.25" x14ac:dyDescent="0.2">
      <c r="B19" s="153">
        <f t="shared" ref="B19:B56" si="2">B18+1</f>
        <v>3</v>
      </c>
      <c r="C19" s="243"/>
      <c r="D19" s="243"/>
      <c r="E19" s="154"/>
      <c r="F19" s="154" t="s">
        <v>0</v>
      </c>
      <c r="G19" s="153">
        <f t="shared" si="0"/>
        <v>0</v>
      </c>
      <c r="H19" s="152"/>
      <c r="I19" s="155">
        <f>VLOOKUP($F19,'(DAS Use Only) Data Tables'!$C$18:$E$19,2,FALSE)</f>
        <v>0</v>
      </c>
      <c r="J19" s="155">
        <f>VLOOKUP(F19,'(DAS Use Only) Data Tables'!$C$18:$E$19,3,FALSE)</f>
        <v>0</v>
      </c>
      <c r="K19" s="152"/>
      <c r="L19" s="155">
        <f t="shared" si="1"/>
        <v>0</v>
      </c>
    </row>
    <row r="20" spans="2:12" s="144" customFormat="1" ht="11.25" x14ac:dyDescent="0.2">
      <c r="B20" s="153">
        <f t="shared" si="2"/>
        <v>4</v>
      </c>
      <c r="C20" s="243"/>
      <c r="D20" s="243"/>
      <c r="E20" s="154"/>
      <c r="F20" s="154" t="s">
        <v>0</v>
      </c>
      <c r="G20" s="153">
        <f t="shared" si="0"/>
        <v>0</v>
      </c>
      <c r="H20" s="152"/>
      <c r="I20" s="155">
        <f>VLOOKUP($F20,'(DAS Use Only) Data Tables'!$C$18:$E$19,2,FALSE)</f>
        <v>0</v>
      </c>
      <c r="J20" s="155">
        <f>VLOOKUP(F20,'(DAS Use Only) Data Tables'!$C$18:$E$19,3,FALSE)</f>
        <v>0</v>
      </c>
      <c r="K20" s="152"/>
      <c r="L20" s="155">
        <f t="shared" si="1"/>
        <v>0</v>
      </c>
    </row>
    <row r="21" spans="2:12" s="144" customFormat="1" ht="11.25" x14ac:dyDescent="0.2">
      <c r="B21" s="153">
        <f t="shared" si="2"/>
        <v>5</v>
      </c>
      <c r="C21" s="243"/>
      <c r="D21" s="243"/>
      <c r="E21" s="154"/>
      <c r="F21" s="154" t="s">
        <v>0</v>
      </c>
      <c r="G21" s="153">
        <f t="shared" si="0"/>
        <v>0</v>
      </c>
      <c r="H21" s="152"/>
      <c r="I21" s="155">
        <f>VLOOKUP($F21,'(DAS Use Only) Data Tables'!$C$18:$E$19,2,FALSE)</f>
        <v>0</v>
      </c>
      <c r="J21" s="155">
        <f>VLOOKUP(F21,'(DAS Use Only) Data Tables'!$C$18:$E$19,3,FALSE)</f>
        <v>0</v>
      </c>
      <c r="K21" s="152"/>
      <c r="L21" s="155">
        <f t="shared" si="1"/>
        <v>0</v>
      </c>
    </row>
    <row r="22" spans="2:12" s="144" customFormat="1" ht="11.25" x14ac:dyDescent="0.2">
      <c r="B22" s="153">
        <f t="shared" si="2"/>
        <v>6</v>
      </c>
      <c r="C22" s="243"/>
      <c r="D22" s="243"/>
      <c r="E22" s="154"/>
      <c r="F22" s="154" t="s">
        <v>0</v>
      </c>
      <c r="G22" s="153">
        <f t="shared" si="0"/>
        <v>0</v>
      </c>
      <c r="H22" s="152"/>
      <c r="I22" s="155">
        <f>VLOOKUP($F22,'(DAS Use Only) Data Tables'!$C$18:$E$19,2,FALSE)</f>
        <v>0</v>
      </c>
      <c r="J22" s="155">
        <f>VLOOKUP(F22,'(DAS Use Only) Data Tables'!$C$18:$E$19,3,FALSE)</f>
        <v>0</v>
      </c>
      <c r="K22" s="152"/>
      <c r="L22" s="155">
        <f t="shared" si="1"/>
        <v>0</v>
      </c>
    </row>
    <row r="23" spans="2:12" s="144" customFormat="1" ht="11.25" x14ac:dyDescent="0.2">
      <c r="B23" s="153">
        <f t="shared" si="2"/>
        <v>7</v>
      </c>
      <c r="C23" s="243"/>
      <c r="D23" s="243"/>
      <c r="E23" s="154"/>
      <c r="F23" s="154" t="s">
        <v>0</v>
      </c>
      <c r="G23" s="153">
        <f t="shared" si="0"/>
        <v>0</v>
      </c>
      <c r="H23" s="152"/>
      <c r="I23" s="155">
        <f>VLOOKUP($F23,'(DAS Use Only) Data Tables'!$C$18:$E$19,2,FALSE)</f>
        <v>0</v>
      </c>
      <c r="J23" s="155">
        <f>VLOOKUP(F23,'(DAS Use Only) Data Tables'!$C$18:$E$19,3,FALSE)</f>
        <v>0</v>
      </c>
      <c r="K23" s="152"/>
      <c r="L23" s="155">
        <f t="shared" si="1"/>
        <v>0</v>
      </c>
    </row>
    <row r="24" spans="2:12" s="144" customFormat="1" ht="11.25" x14ac:dyDescent="0.2">
      <c r="B24" s="153">
        <f t="shared" si="2"/>
        <v>8</v>
      </c>
      <c r="C24" s="243"/>
      <c r="D24" s="243"/>
      <c r="E24" s="154"/>
      <c r="F24" s="154" t="s">
        <v>0</v>
      </c>
      <c r="G24" s="153">
        <f t="shared" si="0"/>
        <v>0</v>
      </c>
      <c r="H24" s="152"/>
      <c r="I24" s="155">
        <f>VLOOKUP($F24,'(DAS Use Only) Data Tables'!$C$18:$E$19,2,FALSE)</f>
        <v>0</v>
      </c>
      <c r="J24" s="155">
        <f>VLOOKUP(F24,'(DAS Use Only) Data Tables'!$C$18:$E$19,3,FALSE)</f>
        <v>0</v>
      </c>
      <c r="K24" s="152"/>
      <c r="L24" s="155">
        <f t="shared" si="1"/>
        <v>0</v>
      </c>
    </row>
    <row r="25" spans="2:12" s="144" customFormat="1" ht="11.25" x14ac:dyDescent="0.2">
      <c r="B25" s="153">
        <f t="shared" si="2"/>
        <v>9</v>
      </c>
      <c r="C25" s="243"/>
      <c r="D25" s="243"/>
      <c r="E25" s="154"/>
      <c r="F25" s="154" t="s">
        <v>0</v>
      </c>
      <c r="G25" s="153">
        <f t="shared" si="0"/>
        <v>0</v>
      </c>
      <c r="H25" s="152"/>
      <c r="I25" s="155">
        <f>VLOOKUP($F25,'(DAS Use Only) Data Tables'!$C$18:$E$19,2,FALSE)</f>
        <v>0</v>
      </c>
      <c r="J25" s="155">
        <f>VLOOKUP(F25,'(DAS Use Only) Data Tables'!$C$18:$E$19,3,FALSE)</f>
        <v>0</v>
      </c>
      <c r="K25" s="152"/>
      <c r="L25" s="155">
        <f t="shared" si="1"/>
        <v>0</v>
      </c>
    </row>
    <row r="26" spans="2:12" s="144" customFormat="1" ht="11.25" x14ac:dyDescent="0.2">
      <c r="B26" s="153">
        <f t="shared" si="2"/>
        <v>10</v>
      </c>
      <c r="C26" s="243"/>
      <c r="D26" s="243"/>
      <c r="E26" s="154"/>
      <c r="F26" s="154" t="s">
        <v>0</v>
      </c>
      <c r="G26" s="153">
        <f t="shared" si="0"/>
        <v>0</v>
      </c>
      <c r="H26" s="152"/>
      <c r="I26" s="155">
        <f>VLOOKUP($F26,'(DAS Use Only) Data Tables'!$C$18:$E$19,2,FALSE)</f>
        <v>0</v>
      </c>
      <c r="J26" s="155">
        <f>VLOOKUP(F26,'(DAS Use Only) Data Tables'!$C$18:$E$19,3,FALSE)</f>
        <v>0</v>
      </c>
      <c r="K26" s="152"/>
      <c r="L26" s="155">
        <f t="shared" si="1"/>
        <v>0</v>
      </c>
    </row>
    <row r="27" spans="2:12" s="144" customFormat="1" ht="11.25" x14ac:dyDescent="0.2">
      <c r="B27" s="153">
        <f t="shared" si="2"/>
        <v>11</v>
      </c>
      <c r="C27" s="243"/>
      <c r="D27" s="243"/>
      <c r="E27" s="154"/>
      <c r="F27" s="154" t="s">
        <v>0</v>
      </c>
      <c r="G27" s="153">
        <f t="shared" si="0"/>
        <v>0</v>
      </c>
      <c r="H27" s="152"/>
      <c r="I27" s="155">
        <f>VLOOKUP($F27,'(DAS Use Only) Data Tables'!$C$18:$E$19,2,FALSE)</f>
        <v>0</v>
      </c>
      <c r="J27" s="155">
        <f>VLOOKUP(F27,'(DAS Use Only) Data Tables'!$C$18:$E$19,3,FALSE)</f>
        <v>0</v>
      </c>
      <c r="K27" s="152"/>
      <c r="L27" s="155">
        <f t="shared" si="1"/>
        <v>0</v>
      </c>
    </row>
    <row r="28" spans="2:12" s="144" customFormat="1" ht="11.25" x14ac:dyDescent="0.2">
      <c r="B28" s="153">
        <f t="shared" si="2"/>
        <v>12</v>
      </c>
      <c r="C28" s="243"/>
      <c r="D28" s="243"/>
      <c r="E28" s="154"/>
      <c r="F28" s="154" t="s">
        <v>0</v>
      </c>
      <c r="G28" s="153">
        <f t="shared" si="0"/>
        <v>0</v>
      </c>
      <c r="H28" s="152"/>
      <c r="I28" s="155">
        <f>VLOOKUP($F28,'(DAS Use Only) Data Tables'!$C$18:$E$19,2,FALSE)</f>
        <v>0</v>
      </c>
      <c r="J28" s="155">
        <f>VLOOKUP(F28,'(DAS Use Only) Data Tables'!$C$18:$E$19,3,FALSE)</f>
        <v>0</v>
      </c>
      <c r="K28" s="152"/>
      <c r="L28" s="155">
        <f t="shared" si="1"/>
        <v>0</v>
      </c>
    </row>
    <row r="29" spans="2:12" s="144" customFormat="1" ht="11.25" x14ac:dyDescent="0.2">
      <c r="B29" s="153">
        <f t="shared" si="2"/>
        <v>13</v>
      </c>
      <c r="C29" s="243"/>
      <c r="D29" s="243"/>
      <c r="E29" s="154"/>
      <c r="F29" s="154" t="s">
        <v>0</v>
      </c>
      <c r="G29" s="153">
        <f t="shared" si="0"/>
        <v>0</v>
      </c>
      <c r="H29" s="152"/>
      <c r="I29" s="155">
        <f>VLOOKUP($F29,'(DAS Use Only) Data Tables'!$C$18:$E$19,2,FALSE)</f>
        <v>0</v>
      </c>
      <c r="J29" s="155">
        <f>VLOOKUP(F29,'(DAS Use Only) Data Tables'!$C$18:$E$19,3,FALSE)</f>
        <v>0</v>
      </c>
      <c r="K29" s="152"/>
      <c r="L29" s="155">
        <f t="shared" si="1"/>
        <v>0</v>
      </c>
    </row>
    <row r="30" spans="2:12" s="144" customFormat="1" ht="11.25" x14ac:dyDescent="0.2">
      <c r="B30" s="153">
        <f t="shared" si="2"/>
        <v>14</v>
      </c>
      <c r="C30" s="243"/>
      <c r="D30" s="243"/>
      <c r="E30" s="154"/>
      <c r="F30" s="154" t="s">
        <v>0</v>
      </c>
      <c r="G30" s="153">
        <f t="shared" si="0"/>
        <v>0</v>
      </c>
      <c r="H30" s="152"/>
      <c r="I30" s="155">
        <f>VLOOKUP($F30,'(DAS Use Only) Data Tables'!$C$18:$E$19,2,FALSE)</f>
        <v>0</v>
      </c>
      <c r="J30" s="155">
        <f>VLOOKUP(F30,'(DAS Use Only) Data Tables'!$C$18:$E$19,3,FALSE)</f>
        <v>0</v>
      </c>
      <c r="K30" s="152"/>
      <c r="L30" s="155">
        <f t="shared" si="1"/>
        <v>0</v>
      </c>
    </row>
    <row r="31" spans="2:12" s="144" customFormat="1" ht="11.25" x14ac:dyDescent="0.2">
      <c r="B31" s="153">
        <f t="shared" si="2"/>
        <v>15</v>
      </c>
      <c r="C31" s="243"/>
      <c r="D31" s="243"/>
      <c r="E31" s="154"/>
      <c r="F31" s="154" t="s">
        <v>0</v>
      </c>
      <c r="G31" s="153">
        <f t="shared" si="0"/>
        <v>0</v>
      </c>
      <c r="H31" s="152"/>
      <c r="I31" s="155">
        <f>VLOOKUP($F31,'(DAS Use Only) Data Tables'!$C$18:$E$19,2,FALSE)</f>
        <v>0</v>
      </c>
      <c r="J31" s="155">
        <f>VLOOKUP(F31,'(DAS Use Only) Data Tables'!$C$18:$E$19,3,FALSE)</f>
        <v>0</v>
      </c>
      <c r="K31" s="152"/>
      <c r="L31" s="155">
        <f t="shared" si="1"/>
        <v>0</v>
      </c>
    </row>
    <row r="32" spans="2:12" s="144" customFormat="1" ht="11.25" x14ac:dyDescent="0.2">
      <c r="B32" s="153">
        <f t="shared" si="2"/>
        <v>16</v>
      </c>
      <c r="C32" s="243"/>
      <c r="D32" s="243"/>
      <c r="E32" s="154"/>
      <c r="F32" s="154" t="s">
        <v>0</v>
      </c>
      <c r="G32" s="153">
        <f t="shared" si="0"/>
        <v>0</v>
      </c>
      <c r="H32" s="152"/>
      <c r="I32" s="155">
        <f>VLOOKUP($F32,'(DAS Use Only) Data Tables'!$C$18:$E$19,2,FALSE)</f>
        <v>0</v>
      </c>
      <c r="J32" s="155">
        <f>VLOOKUP(F32,'(DAS Use Only) Data Tables'!$C$18:$E$19,3,FALSE)</f>
        <v>0</v>
      </c>
      <c r="K32" s="152"/>
      <c r="L32" s="155">
        <f t="shared" si="1"/>
        <v>0</v>
      </c>
    </row>
    <row r="33" spans="2:12" s="144" customFormat="1" ht="11.25" x14ac:dyDescent="0.2">
      <c r="B33" s="153">
        <f t="shared" si="2"/>
        <v>17</v>
      </c>
      <c r="C33" s="243"/>
      <c r="D33" s="243"/>
      <c r="E33" s="154"/>
      <c r="F33" s="154" t="s">
        <v>0</v>
      </c>
      <c r="G33" s="153">
        <f t="shared" si="0"/>
        <v>0</v>
      </c>
      <c r="H33" s="152"/>
      <c r="I33" s="155">
        <f>VLOOKUP($F33,'(DAS Use Only) Data Tables'!$C$18:$E$19,2,FALSE)</f>
        <v>0</v>
      </c>
      <c r="J33" s="155">
        <f>VLOOKUP(F33,'(DAS Use Only) Data Tables'!$C$18:$E$19,3,FALSE)</f>
        <v>0</v>
      </c>
      <c r="K33" s="152"/>
      <c r="L33" s="155">
        <f t="shared" si="1"/>
        <v>0</v>
      </c>
    </row>
    <row r="34" spans="2:12" s="144" customFormat="1" ht="11.25" x14ac:dyDescent="0.2">
      <c r="B34" s="153">
        <f t="shared" si="2"/>
        <v>18</v>
      </c>
      <c r="C34" s="243"/>
      <c r="D34" s="243"/>
      <c r="E34" s="154"/>
      <c r="F34" s="154" t="s">
        <v>0</v>
      </c>
      <c r="G34" s="153">
        <f t="shared" si="0"/>
        <v>0</v>
      </c>
      <c r="H34" s="152"/>
      <c r="I34" s="155">
        <f>VLOOKUP($F34,'(DAS Use Only) Data Tables'!$C$18:$E$19,2,FALSE)</f>
        <v>0</v>
      </c>
      <c r="J34" s="155">
        <f>VLOOKUP(F34,'(DAS Use Only) Data Tables'!$C$18:$E$19,3,FALSE)</f>
        <v>0</v>
      </c>
      <c r="K34" s="152"/>
      <c r="L34" s="155">
        <f t="shared" si="1"/>
        <v>0</v>
      </c>
    </row>
    <row r="35" spans="2:12" s="144" customFormat="1" ht="11.25" x14ac:dyDescent="0.2">
      <c r="B35" s="153">
        <f t="shared" si="2"/>
        <v>19</v>
      </c>
      <c r="C35" s="243"/>
      <c r="D35" s="243"/>
      <c r="E35" s="154"/>
      <c r="F35" s="154" t="s">
        <v>0</v>
      </c>
      <c r="G35" s="153">
        <f t="shared" si="0"/>
        <v>0</v>
      </c>
      <c r="H35" s="152"/>
      <c r="I35" s="155">
        <f>VLOOKUP($F35,'(DAS Use Only) Data Tables'!$C$18:$E$19,2,FALSE)</f>
        <v>0</v>
      </c>
      <c r="J35" s="155">
        <f>VLOOKUP(F35,'(DAS Use Only) Data Tables'!$C$18:$E$19,3,FALSE)</f>
        <v>0</v>
      </c>
      <c r="K35" s="152"/>
      <c r="L35" s="155">
        <f t="shared" si="1"/>
        <v>0</v>
      </c>
    </row>
    <row r="36" spans="2:12" s="144" customFormat="1" ht="11.25" x14ac:dyDescent="0.2">
      <c r="B36" s="153">
        <f t="shared" si="2"/>
        <v>20</v>
      </c>
      <c r="C36" s="243"/>
      <c r="D36" s="243"/>
      <c r="E36" s="154"/>
      <c r="F36" s="154" t="s">
        <v>0</v>
      </c>
      <c r="G36" s="153">
        <f t="shared" si="0"/>
        <v>0</v>
      </c>
      <c r="H36" s="152"/>
      <c r="I36" s="155">
        <f>VLOOKUP($F36,'(DAS Use Only) Data Tables'!$C$18:$E$19,2,FALSE)</f>
        <v>0</v>
      </c>
      <c r="J36" s="155">
        <f>VLOOKUP(F36,'(DAS Use Only) Data Tables'!$C$18:$E$19,3,FALSE)</f>
        <v>0</v>
      </c>
      <c r="K36" s="152"/>
      <c r="L36" s="155">
        <f t="shared" si="1"/>
        <v>0</v>
      </c>
    </row>
    <row r="37" spans="2:12" s="144" customFormat="1" ht="11.25" x14ac:dyDescent="0.2">
      <c r="B37" s="153">
        <f t="shared" si="2"/>
        <v>21</v>
      </c>
      <c r="C37" s="243"/>
      <c r="D37" s="243"/>
      <c r="E37" s="154"/>
      <c r="F37" s="154" t="s">
        <v>0</v>
      </c>
      <c r="G37" s="153">
        <f t="shared" si="0"/>
        <v>0</v>
      </c>
      <c r="H37" s="152"/>
      <c r="I37" s="155">
        <f>VLOOKUP($F37,'(DAS Use Only) Data Tables'!$C$18:$E$19,2,FALSE)</f>
        <v>0</v>
      </c>
      <c r="J37" s="155">
        <f>VLOOKUP(F37,'(DAS Use Only) Data Tables'!$C$18:$E$19,3,FALSE)</f>
        <v>0</v>
      </c>
      <c r="K37" s="152"/>
      <c r="L37" s="155">
        <f t="shared" si="1"/>
        <v>0</v>
      </c>
    </row>
    <row r="38" spans="2:12" s="144" customFormat="1" ht="11.25" x14ac:dyDescent="0.2">
      <c r="B38" s="153">
        <f t="shared" si="2"/>
        <v>22</v>
      </c>
      <c r="C38" s="243"/>
      <c r="D38" s="243"/>
      <c r="E38" s="154"/>
      <c r="F38" s="154" t="s">
        <v>0</v>
      </c>
      <c r="G38" s="153">
        <f t="shared" si="0"/>
        <v>0</v>
      </c>
      <c r="H38" s="152"/>
      <c r="I38" s="155">
        <f>VLOOKUP($F38,'(DAS Use Only) Data Tables'!$C$18:$E$19,2,FALSE)</f>
        <v>0</v>
      </c>
      <c r="J38" s="155">
        <f>VLOOKUP(F38,'(DAS Use Only) Data Tables'!$C$18:$E$19,3,FALSE)</f>
        <v>0</v>
      </c>
      <c r="K38" s="152"/>
      <c r="L38" s="155">
        <f t="shared" si="1"/>
        <v>0</v>
      </c>
    </row>
    <row r="39" spans="2:12" s="144" customFormat="1" ht="11.25" x14ac:dyDescent="0.2">
      <c r="B39" s="153">
        <f t="shared" si="2"/>
        <v>23</v>
      </c>
      <c r="C39" s="243"/>
      <c r="D39" s="243"/>
      <c r="E39" s="154"/>
      <c r="F39" s="154" t="s">
        <v>0</v>
      </c>
      <c r="G39" s="153">
        <f t="shared" si="0"/>
        <v>0</v>
      </c>
      <c r="H39" s="152"/>
      <c r="I39" s="155">
        <f>VLOOKUP($F39,'(DAS Use Only) Data Tables'!$C$18:$E$19,2,FALSE)</f>
        <v>0</v>
      </c>
      <c r="J39" s="155">
        <f>VLOOKUP(F39,'(DAS Use Only) Data Tables'!$C$18:$E$19,3,FALSE)</f>
        <v>0</v>
      </c>
      <c r="K39" s="152"/>
      <c r="L39" s="155">
        <f t="shared" si="1"/>
        <v>0</v>
      </c>
    </row>
    <row r="40" spans="2:12" s="144" customFormat="1" ht="11.25" x14ac:dyDescent="0.2">
      <c r="B40" s="153">
        <f t="shared" si="2"/>
        <v>24</v>
      </c>
      <c r="C40" s="243"/>
      <c r="D40" s="243"/>
      <c r="E40" s="154"/>
      <c r="F40" s="154" t="s">
        <v>0</v>
      </c>
      <c r="G40" s="153">
        <f t="shared" si="0"/>
        <v>0</v>
      </c>
      <c r="H40" s="152"/>
      <c r="I40" s="155">
        <f>VLOOKUP($F40,'(DAS Use Only) Data Tables'!$C$18:$E$19,2,FALSE)</f>
        <v>0</v>
      </c>
      <c r="J40" s="155">
        <f>VLOOKUP(F40,'(DAS Use Only) Data Tables'!$C$18:$E$19,3,FALSE)</f>
        <v>0</v>
      </c>
      <c r="K40" s="152"/>
      <c r="L40" s="155">
        <f t="shared" si="1"/>
        <v>0</v>
      </c>
    </row>
    <row r="41" spans="2:12" s="144" customFormat="1" ht="11.25" x14ac:dyDescent="0.2">
      <c r="B41" s="153">
        <f t="shared" si="2"/>
        <v>25</v>
      </c>
      <c r="C41" s="243"/>
      <c r="D41" s="243"/>
      <c r="E41" s="154"/>
      <c r="F41" s="154" t="s">
        <v>0</v>
      </c>
      <c r="G41" s="153">
        <f t="shared" si="0"/>
        <v>0</v>
      </c>
      <c r="H41" s="152"/>
      <c r="I41" s="155">
        <f>VLOOKUP($F41,'(DAS Use Only) Data Tables'!$C$18:$E$19,2,FALSE)</f>
        <v>0</v>
      </c>
      <c r="J41" s="155">
        <f>VLOOKUP(F41,'(DAS Use Only) Data Tables'!$C$18:$E$19,3,FALSE)</f>
        <v>0</v>
      </c>
      <c r="K41" s="152"/>
      <c r="L41" s="155">
        <f t="shared" si="1"/>
        <v>0</v>
      </c>
    </row>
    <row r="42" spans="2:12" s="144" customFormat="1" ht="11.25" x14ac:dyDescent="0.2">
      <c r="B42" s="153">
        <f t="shared" si="2"/>
        <v>26</v>
      </c>
      <c r="C42" s="243"/>
      <c r="D42" s="243"/>
      <c r="E42" s="154"/>
      <c r="F42" s="154" t="s">
        <v>0</v>
      </c>
      <c r="G42" s="153">
        <f t="shared" si="0"/>
        <v>0</v>
      </c>
      <c r="H42" s="152"/>
      <c r="I42" s="155">
        <f>VLOOKUP($F42,'(DAS Use Only) Data Tables'!$C$18:$E$19,2,FALSE)</f>
        <v>0</v>
      </c>
      <c r="J42" s="155">
        <f>VLOOKUP(F42,'(DAS Use Only) Data Tables'!$C$18:$E$19,3,FALSE)</f>
        <v>0</v>
      </c>
      <c r="K42" s="152"/>
      <c r="L42" s="155">
        <f t="shared" si="1"/>
        <v>0</v>
      </c>
    </row>
    <row r="43" spans="2:12" s="144" customFormat="1" ht="11.25" x14ac:dyDescent="0.2">
      <c r="B43" s="153">
        <f t="shared" si="2"/>
        <v>27</v>
      </c>
      <c r="C43" s="243"/>
      <c r="D43" s="243"/>
      <c r="E43" s="154"/>
      <c r="F43" s="154" t="s">
        <v>0</v>
      </c>
      <c r="G43" s="153">
        <f t="shared" si="0"/>
        <v>0</v>
      </c>
      <c r="H43" s="152"/>
      <c r="I43" s="155">
        <f>VLOOKUP($F43,'(DAS Use Only) Data Tables'!$C$18:$E$19,2,FALSE)</f>
        <v>0</v>
      </c>
      <c r="J43" s="155">
        <f>VLOOKUP(F43,'(DAS Use Only) Data Tables'!$C$18:$E$19,3,FALSE)</f>
        <v>0</v>
      </c>
      <c r="K43" s="152"/>
      <c r="L43" s="155">
        <f t="shared" si="1"/>
        <v>0</v>
      </c>
    </row>
    <row r="44" spans="2:12" s="144" customFormat="1" ht="11.25" x14ac:dyDescent="0.2">
      <c r="B44" s="153">
        <f t="shared" si="2"/>
        <v>28</v>
      </c>
      <c r="C44" s="243"/>
      <c r="D44" s="243"/>
      <c r="E44" s="154"/>
      <c r="F44" s="154" t="s">
        <v>0</v>
      </c>
      <c r="G44" s="153">
        <f t="shared" si="0"/>
        <v>0</v>
      </c>
      <c r="H44" s="152"/>
      <c r="I44" s="155">
        <f>VLOOKUP($F44,'(DAS Use Only) Data Tables'!$C$18:$E$19,2,FALSE)</f>
        <v>0</v>
      </c>
      <c r="J44" s="155">
        <f>VLOOKUP(F44,'(DAS Use Only) Data Tables'!$C$18:$E$19,3,FALSE)</f>
        <v>0</v>
      </c>
      <c r="K44" s="152"/>
      <c r="L44" s="155">
        <f t="shared" si="1"/>
        <v>0</v>
      </c>
    </row>
    <row r="45" spans="2:12" s="144" customFormat="1" ht="11.25" x14ac:dyDescent="0.2">
      <c r="B45" s="153">
        <f t="shared" si="2"/>
        <v>29</v>
      </c>
      <c r="C45" s="243"/>
      <c r="D45" s="243"/>
      <c r="E45" s="154"/>
      <c r="F45" s="154" t="s">
        <v>0</v>
      </c>
      <c r="G45" s="153">
        <f t="shared" si="0"/>
        <v>0</v>
      </c>
      <c r="H45" s="152"/>
      <c r="I45" s="155">
        <f>VLOOKUP($F45,'(DAS Use Only) Data Tables'!$C$18:$E$19,2,FALSE)</f>
        <v>0</v>
      </c>
      <c r="J45" s="155">
        <f>VLOOKUP(F45,'(DAS Use Only) Data Tables'!$C$18:$E$19,3,FALSE)</f>
        <v>0</v>
      </c>
      <c r="K45" s="152"/>
      <c r="L45" s="155">
        <f t="shared" si="1"/>
        <v>0</v>
      </c>
    </row>
    <row r="46" spans="2:12" s="144" customFormat="1" ht="11.25" x14ac:dyDescent="0.2">
      <c r="B46" s="153">
        <f t="shared" si="2"/>
        <v>30</v>
      </c>
      <c r="C46" s="243"/>
      <c r="D46" s="243"/>
      <c r="E46" s="154"/>
      <c r="F46" s="154" t="s">
        <v>0</v>
      </c>
      <c r="G46" s="153">
        <f t="shared" si="0"/>
        <v>0</v>
      </c>
      <c r="H46" s="152"/>
      <c r="I46" s="155">
        <f>VLOOKUP($F46,'(DAS Use Only) Data Tables'!$C$18:$E$19,2,FALSE)</f>
        <v>0</v>
      </c>
      <c r="J46" s="155">
        <f>VLOOKUP(F46,'(DAS Use Only) Data Tables'!$C$18:$E$19,3,FALSE)</f>
        <v>0</v>
      </c>
      <c r="K46" s="152"/>
      <c r="L46" s="155">
        <f t="shared" si="1"/>
        <v>0</v>
      </c>
    </row>
    <row r="47" spans="2:12" s="144" customFormat="1" ht="11.25" x14ac:dyDescent="0.2">
      <c r="B47" s="153">
        <f t="shared" si="2"/>
        <v>31</v>
      </c>
      <c r="C47" s="243"/>
      <c r="D47" s="243"/>
      <c r="E47" s="154"/>
      <c r="F47" s="154" t="s">
        <v>0</v>
      </c>
      <c r="G47" s="153">
        <f t="shared" si="0"/>
        <v>0</v>
      </c>
      <c r="H47" s="152"/>
      <c r="I47" s="155">
        <f>VLOOKUP($F47,'(DAS Use Only) Data Tables'!$C$18:$E$19,2,FALSE)</f>
        <v>0</v>
      </c>
      <c r="J47" s="155">
        <f>VLOOKUP(F47,'(DAS Use Only) Data Tables'!$C$18:$E$19,3,FALSE)</f>
        <v>0</v>
      </c>
      <c r="K47" s="152"/>
      <c r="L47" s="155">
        <f t="shared" si="1"/>
        <v>0</v>
      </c>
    </row>
    <row r="48" spans="2:12" s="144" customFormat="1" ht="11.25" x14ac:dyDescent="0.2">
      <c r="B48" s="153">
        <f t="shared" si="2"/>
        <v>32</v>
      </c>
      <c r="C48" s="243"/>
      <c r="D48" s="243"/>
      <c r="E48" s="154"/>
      <c r="F48" s="154" t="s">
        <v>0</v>
      </c>
      <c r="G48" s="153">
        <f t="shared" si="0"/>
        <v>0</v>
      </c>
      <c r="H48" s="152"/>
      <c r="I48" s="155">
        <f>VLOOKUP($F48,'(DAS Use Only) Data Tables'!$C$18:$E$19,2,FALSE)</f>
        <v>0</v>
      </c>
      <c r="J48" s="155">
        <f>VLOOKUP(F48,'(DAS Use Only) Data Tables'!$C$18:$E$19,3,FALSE)</f>
        <v>0</v>
      </c>
      <c r="K48" s="152"/>
      <c r="L48" s="155">
        <f t="shared" si="1"/>
        <v>0</v>
      </c>
    </row>
    <row r="49" spans="2:12" s="144" customFormat="1" ht="11.25" x14ac:dyDescent="0.2">
      <c r="B49" s="153">
        <f t="shared" si="2"/>
        <v>33</v>
      </c>
      <c r="C49" s="243"/>
      <c r="D49" s="243"/>
      <c r="E49" s="154"/>
      <c r="F49" s="154" t="s">
        <v>0</v>
      </c>
      <c r="G49" s="153">
        <f t="shared" ref="G49:G80" si="3">SUM(L49:L49)</f>
        <v>0</v>
      </c>
      <c r="H49" s="152"/>
      <c r="I49" s="155">
        <f>VLOOKUP($F49,'(DAS Use Only) Data Tables'!$C$18:$E$19,2,FALSE)</f>
        <v>0</v>
      </c>
      <c r="J49" s="155">
        <f>VLOOKUP(F49,'(DAS Use Only) Data Tables'!$C$18:$E$19,3,FALSE)</f>
        <v>0</v>
      </c>
      <c r="K49" s="152"/>
      <c r="L49" s="155">
        <f t="shared" ref="L49:L80" si="4">IF($F49=$L$10,1,0)</f>
        <v>0</v>
      </c>
    </row>
    <row r="50" spans="2:12" s="144" customFormat="1" ht="11.25" x14ac:dyDescent="0.2">
      <c r="B50" s="153">
        <f t="shared" si="2"/>
        <v>34</v>
      </c>
      <c r="C50" s="243"/>
      <c r="D50" s="243"/>
      <c r="E50" s="154"/>
      <c r="F50" s="154" t="s">
        <v>0</v>
      </c>
      <c r="G50" s="153">
        <f t="shared" si="3"/>
        <v>0</v>
      </c>
      <c r="H50" s="152"/>
      <c r="I50" s="155">
        <f>VLOOKUP($F50,'(DAS Use Only) Data Tables'!$C$18:$E$19,2,FALSE)</f>
        <v>0</v>
      </c>
      <c r="J50" s="155">
        <f>VLOOKUP(F50,'(DAS Use Only) Data Tables'!$C$18:$E$19,3,FALSE)</f>
        <v>0</v>
      </c>
      <c r="K50" s="152"/>
      <c r="L50" s="155">
        <f t="shared" si="4"/>
        <v>0</v>
      </c>
    </row>
    <row r="51" spans="2:12" s="144" customFormat="1" ht="11.25" x14ac:dyDescent="0.2">
      <c r="B51" s="153">
        <f t="shared" si="2"/>
        <v>35</v>
      </c>
      <c r="C51" s="243"/>
      <c r="D51" s="243"/>
      <c r="E51" s="154"/>
      <c r="F51" s="154" t="s">
        <v>0</v>
      </c>
      <c r="G51" s="153">
        <f t="shared" si="3"/>
        <v>0</v>
      </c>
      <c r="H51" s="152"/>
      <c r="I51" s="155">
        <f>VLOOKUP($F51,'(DAS Use Only) Data Tables'!$C$18:$E$19,2,FALSE)</f>
        <v>0</v>
      </c>
      <c r="J51" s="155">
        <f>VLOOKUP(F51,'(DAS Use Only) Data Tables'!$C$18:$E$19,3,FALSE)</f>
        <v>0</v>
      </c>
      <c r="K51" s="152"/>
      <c r="L51" s="155">
        <f t="shared" si="4"/>
        <v>0</v>
      </c>
    </row>
    <row r="52" spans="2:12" s="144" customFormat="1" ht="11.25" x14ac:dyDescent="0.2">
      <c r="B52" s="153">
        <f t="shared" si="2"/>
        <v>36</v>
      </c>
      <c r="C52" s="243"/>
      <c r="D52" s="243"/>
      <c r="E52" s="154"/>
      <c r="F52" s="154" t="s">
        <v>0</v>
      </c>
      <c r="G52" s="153">
        <f t="shared" si="3"/>
        <v>0</v>
      </c>
      <c r="H52" s="152"/>
      <c r="I52" s="155">
        <f>VLOOKUP($F52,'(DAS Use Only) Data Tables'!$C$18:$E$19,2,FALSE)</f>
        <v>0</v>
      </c>
      <c r="J52" s="155">
        <f>VLOOKUP(F52,'(DAS Use Only) Data Tables'!$C$18:$E$19,3,FALSE)</f>
        <v>0</v>
      </c>
      <c r="K52" s="152"/>
      <c r="L52" s="155">
        <f t="shared" si="4"/>
        <v>0</v>
      </c>
    </row>
    <row r="53" spans="2:12" s="144" customFormat="1" ht="11.25" x14ac:dyDescent="0.2">
      <c r="B53" s="153">
        <f t="shared" si="2"/>
        <v>37</v>
      </c>
      <c r="C53" s="243"/>
      <c r="D53" s="243"/>
      <c r="E53" s="154"/>
      <c r="F53" s="154" t="s">
        <v>0</v>
      </c>
      <c r="G53" s="153">
        <f t="shared" si="3"/>
        <v>0</v>
      </c>
      <c r="H53" s="152"/>
      <c r="I53" s="155">
        <f>VLOOKUP($F53,'(DAS Use Only) Data Tables'!$C$18:$E$19,2,FALSE)</f>
        <v>0</v>
      </c>
      <c r="J53" s="155">
        <f>VLOOKUP(F53,'(DAS Use Only) Data Tables'!$C$18:$E$19,3,FALSE)</f>
        <v>0</v>
      </c>
      <c r="K53" s="152"/>
      <c r="L53" s="155">
        <f t="shared" si="4"/>
        <v>0</v>
      </c>
    </row>
    <row r="54" spans="2:12" s="144" customFormat="1" ht="11.25" x14ac:dyDescent="0.2">
      <c r="B54" s="153">
        <f t="shared" si="2"/>
        <v>38</v>
      </c>
      <c r="C54" s="243"/>
      <c r="D54" s="243"/>
      <c r="E54" s="154"/>
      <c r="F54" s="154" t="s">
        <v>0</v>
      </c>
      <c r="G54" s="153">
        <f t="shared" si="3"/>
        <v>0</v>
      </c>
      <c r="H54" s="152"/>
      <c r="I54" s="155">
        <f>VLOOKUP($F54,'(DAS Use Only) Data Tables'!$C$18:$E$19,2,FALSE)</f>
        <v>0</v>
      </c>
      <c r="J54" s="155">
        <f>VLOOKUP(F54,'(DAS Use Only) Data Tables'!$C$18:$E$19,3,FALSE)</f>
        <v>0</v>
      </c>
      <c r="K54" s="152"/>
      <c r="L54" s="155">
        <f t="shared" si="4"/>
        <v>0</v>
      </c>
    </row>
    <row r="55" spans="2:12" s="144" customFormat="1" ht="11.25" x14ac:dyDescent="0.2">
      <c r="B55" s="153">
        <f t="shared" si="2"/>
        <v>39</v>
      </c>
      <c r="C55" s="243"/>
      <c r="D55" s="243"/>
      <c r="E55" s="154"/>
      <c r="F55" s="154" t="s">
        <v>0</v>
      </c>
      <c r="G55" s="153">
        <f t="shared" si="3"/>
        <v>0</v>
      </c>
      <c r="H55" s="152"/>
      <c r="I55" s="155">
        <f>VLOOKUP($F55,'(DAS Use Only) Data Tables'!$C$18:$E$19,2,FALSE)</f>
        <v>0</v>
      </c>
      <c r="J55" s="155">
        <f>VLOOKUP(F55,'(DAS Use Only) Data Tables'!$C$18:$E$19,3,FALSE)</f>
        <v>0</v>
      </c>
      <c r="K55" s="152"/>
      <c r="L55" s="155">
        <f t="shared" si="4"/>
        <v>0</v>
      </c>
    </row>
    <row r="56" spans="2:12" s="144" customFormat="1" ht="11.25" x14ac:dyDescent="0.2">
      <c r="B56" s="153">
        <f t="shared" si="2"/>
        <v>40</v>
      </c>
      <c r="C56" s="243"/>
      <c r="D56" s="243"/>
      <c r="E56" s="154"/>
      <c r="F56" s="154" t="s">
        <v>0</v>
      </c>
      <c r="G56" s="153">
        <f t="shared" si="3"/>
        <v>0</v>
      </c>
      <c r="H56" s="152"/>
      <c r="I56" s="155">
        <f>VLOOKUP($F56,'(DAS Use Only) Data Tables'!$C$18:$E$19,2,FALSE)</f>
        <v>0</v>
      </c>
      <c r="J56" s="155">
        <f>VLOOKUP(F56,'(DAS Use Only) Data Tables'!$C$18:$E$19,3,FALSE)</f>
        <v>0</v>
      </c>
      <c r="K56" s="152"/>
      <c r="L56" s="155">
        <f t="shared" si="4"/>
        <v>0</v>
      </c>
    </row>
    <row r="57" spans="2:12" s="144" customFormat="1" ht="11.25" x14ac:dyDescent="0.2">
      <c r="B57" s="153">
        <f t="shared" ref="B57:B71" si="5">B56+1</f>
        <v>41</v>
      </c>
      <c r="C57" s="243"/>
      <c r="D57" s="243"/>
      <c r="E57" s="154"/>
      <c r="F57" s="154" t="s">
        <v>0</v>
      </c>
      <c r="G57" s="153">
        <f t="shared" si="3"/>
        <v>0</v>
      </c>
      <c r="H57" s="152"/>
      <c r="I57" s="155">
        <f>VLOOKUP($F57,'(DAS Use Only) Data Tables'!$C$18:$E$19,2,FALSE)</f>
        <v>0</v>
      </c>
      <c r="J57" s="155">
        <f>VLOOKUP(F57,'(DAS Use Only) Data Tables'!$C$18:$E$19,3,FALSE)</f>
        <v>0</v>
      </c>
      <c r="K57" s="152"/>
      <c r="L57" s="155">
        <f t="shared" si="4"/>
        <v>0</v>
      </c>
    </row>
    <row r="58" spans="2:12" s="144" customFormat="1" ht="11.25" x14ac:dyDescent="0.2">
      <c r="B58" s="153">
        <f t="shared" si="5"/>
        <v>42</v>
      </c>
      <c r="C58" s="243"/>
      <c r="D58" s="243"/>
      <c r="E58" s="154"/>
      <c r="F58" s="154" t="s">
        <v>0</v>
      </c>
      <c r="G58" s="153">
        <f t="shared" si="3"/>
        <v>0</v>
      </c>
      <c r="H58" s="152"/>
      <c r="I58" s="155">
        <f>VLOOKUP($F58,'(DAS Use Only) Data Tables'!$C$18:$E$19,2,FALSE)</f>
        <v>0</v>
      </c>
      <c r="J58" s="155">
        <f>VLOOKUP(F58,'(DAS Use Only) Data Tables'!$C$18:$E$19,3,FALSE)</f>
        <v>0</v>
      </c>
      <c r="K58" s="152"/>
      <c r="L58" s="155">
        <f t="shared" si="4"/>
        <v>0</v>
      </c>
    </row>
    <row r="59" spans="2:12" s="144" customFormat="1" ht="11.25" x14ac:dyDescent="0.2">
      <c r="B59" s="153">
        <f t="shared" si="5"/>
        <v>43</v>
      </c>
      <c r="C59" s="243"/>
      <c r="D59" s="243"/>
      <c r="E59" s="154"/>
      <c r="F59" s="154" t="s">
        <v>0</v>
      </c>
      <c r="G59" s="153">
        <f t="shared" si="3"/>
        <v>0</v>
      </c>
      <c r="H59" s="152"/>
      <c r="I59" s="155">
        <f>VLOOKUP($F59,'(DAS Use Only) Data Tables'!$C$18:$E$19,2,FALSE)</f>
        <v>0</v>
      </c>
      <c r="J59" s="155">
        <f>VLOOKUP(F59,'(DAS Use Only) Data Tables'!$C$18:$E$19,3,FALSE)</f>
        <v>0</v>
      </c>
      <c r="K59" s="152"/>
      <c r="L59" s="155">
        <f t="shared" si="4"/>
        <v>0</v>
      </c>
    </row>
    <row r="60" spans="2:12" s="144" customFormat="1" ht="11.25" x14ac:dyDescent="0.2">
      <c r="B60" s="153">
        <f t="shared" si="5"/>
        <v>44</v>
      </c>
      <c r="C60" s="243"/>
      <c r="D60" s="243"/>
      <c r="E60" s="154"/>
      <c r="F60" s="154" t="s">
        <v>0</v>
      </c>
      <c r="G60" s="153">
        <f t="shared" si="3"/>
        <v>0</v>
      </c>
      <c r="H60" s="152"/>
      <c r="I60" s="155">
        <f>VLOOKUP($F60,'(DAS Use Only) Data Tables'!$C$18:$E$19,2,FALSE)</f>
        <v>0</v>
      </c>
      <c r="J60" s="155">
        <f>VLOOKUP(F60,'(DAS Use Only) Data Tables'!$C$18:$E$19,3,FALSE)</f>
        <v>0</v>
      </c>
      <c r="K60" s="152"/>
      <c r="L60" s="155">
        <f t="shared" si="4"/>
        <v>0</v>
      </c>
    </row>
    <row r="61" spans="2:12" s="144" customFormat="1" ht="11.25" x14ac:dyDescent="0.2">
      <c r="B61" s="153">
        <f t="shared" si="5"/>
        <v>45</v>
      </c>
      <c r="C61" s="243"/>
      <c r="D61" s="243"/>
      <c r="E61" s="154"/>
      <c r="F61" s="154" t="s">
        <v>0</v>
      </c>
      <c r="G61" s="153">
        <f t="shared" si="3"/>
        <v>0</v>
      </c>
      <c r="H61" s="152"/>
      <c r="I61" s="155">
        <f>VLOOKUP($F61,'(DAS Use Only) Data Tables'!$C$18:$E$19,2,FALSE)</f>
        <v>0</v>
      </c>
      <c r="J61" s="155">
        <f>VLOOKUP(F61,'(DAS Use Only) Data Tables'!$C$18:$E$19,3,FALSE)</f>
        <v>0</v>
      </c>
      <c r="K61" s="152"/>
      <c r="L61" s="155">
        <f t="shared" si="4"/>
        <v>0</v>
      </c>
    </row>
    <row r="62" spans="2:12" s="144" customFormat="1" ht="11.25" x14ac:dyDescent="0.2">
      <c r="B62" s="153">
        <f t="shared" si="5"/>
        <v>46</v>
      </c>
      <c r="C62" s="243"/>
      <c r="D62" s="243"/>
      <c r="E62" s="154"/>
      <c r="F62" s="154" t="s">
        <v>0</v>
      </c>
      <c r="G62" s="153">
        <f t="shared" si="3"/>
        <v>0</v>
      </c>
      <c r="H62" s="152"/>
      <c r="I62" s="155">
        <f>VLOOKUP($F62,'(DAS Use Only) Data Tables'!$C$18:$E$19,2,FALSE)</f>
        <v>0</v>
      </c>
      <c r="J62" s="155">
        <f>VLOOKUP(F62,'(DAS Use Only) Data Tables'!$C$18:$E$19,3,FALSE)</f>
        <v>0</v>
      </c>
      <c r="K62" s="152"/>
      <c r="L62" s="155">
        <f t="shared" si="4"/>
        <v>0</v>
      </c>
    </row>
    <row r="63" spans="2:12" s="144" customFormat="1" ht="11.25" x14ac:dyDescent="0.2">
      <c r="B63" s="153">
        <f t="shared" si="5"/>
        <v>47</v>
      </c>
      <c r="C63" s="243"/>
      <c r="D63" s="243"/>
      <c r="E63" s="154"/>
      <c r="F63" s="154" t="s">
        <v>0</v>
      </c>
      <c r="G63" s="153">
        <f t="shared" si="3"/>
        <v>0</v>
      </c>
      <c r="H63" s="152"/>
      <c r="I63" s="155">
        <f>VLOOKUP($F63,'(DAS Use Only) Data Tables'!$C$18:$E$19,2,FALSE)</f>
        <v>0</v>
      </c>
      <c r="J63" s="155">
        <f>VLOOKUP(F63,'(DAS Use Only) Data Tables'!$C$18:$E$19,3,FALSE)</f>
        <v>0</v>
      </c>
      <c r="K63" s="152"/>
      <c r="L63" s="155">
        <f t="shared" si="4"/>
        <v>0</v>
      </c>
    </row>
    <row r="64" spans="2:12" s="144" customFormat="1" ht="11.25" x14ac:dyDescent="0.2">
      <c r="B64" s="153">
        <f t="shared" si="5"/>
        <v>48</v>
      </c>
      <c r="C64" s="243"/>
      <c r="D64" s="243"/>
      <c r="E64" s="154"/>
      <c r="F64" s="154" t="s">
        <v>0</v>
      </c>
      <c r="G64" s="153">
        <f t="shared" si="3"/>
        <v>0</v>
      </c>
      <c r="H64" s="152"/>
      <c r="I64" s="155">
        <f>VLOOKUP($F64,'(DAS Use Only) Data Tables'!$C$18:$E$19,2,FALSE)</f>
        <v>0</v>
      </c>
      <c r="J64" s="155">
        <f>VLOOKUP(F64,'(DAS Use Only) Data Tables'!$C$18:$E$19,3,FALSE)</f>
        <v>0</v>
      </c>
      <c r="K64" s="152"/>
      <c r="L64" s="155">
        <f t="shared" si="4"/>
        <v>0</v>
      </c>
    </row>
    <row r="65" spans="2:12" s="144" customFormat="1" ht="11.25" x14ac:dyDescent="0.2">
      <c r="B65" s="153">
        <f t="shared" si="5"/>
        <v>49</v>
      </c>
      <c r="C65" s="243"/>
      <c r="D65" s="243"/>
      <c r="E65" s="154"/>
      <c r="F65" s="154" t="s">
        <v>0</v>
      </c>
      <c r="G65" s="153">
        <f t="shared" si="3"/>
        <v>0</v>
      </c>
      <c r="H65" s="152"/>
      <c r="I65" s="155">
        <f>VLOOKUP($F65,'(DAS Use Only) Data Tables'!$C$18:$E$19,2,FALSE)</f>
        <v>0</v>
      </c>
      <c r="J65" s="155">
        <f>VLOOKUP(F65,'(DAS Use Only) Data Tables'!$C$18:$E$19,3,FALSE)</f>
        <v>0</v>
      </c>
      <c r="K65" s="152"/>
      <c r="L65" s="155">
        <f t="shared" si="4"/>
        <v>0</v>
      </c>
    </row>
    <row r="66" spans="2:12" s="144" customFormat="1" ht="11.25" x14ac:dyDescent="0.2">
      <c r="B66" s="153">
        <f t="shared" si="5"/>
        <v>50</v>
      </c>
      <c r="C66" s="243"/>
      <c r="D66" s="243"/>
      <c r="E66" s="154"/>
      <c r="F66" s="154" t="s">
        <v>0</v>
      </c>
      <c r="G66" s="153">
        <f t="shared" si="3"/>
        <v>0</v>
      </c>
      <c r="H66" s="152"/>
      <c r="I66" s="155">
        <f>VLOOKUP($F66,'(DAS Use Only) Data Tables'!$C$18:$E$19,2,FALSE)</f>
        <v>0</v>
      </c>
      <c r="J66" s="155">
        <f>VLOOKUP(F66,'(DAS Use Only) Data Tables'!$C$18:$E$19,3,FALSE)</f>
        <v>0</v>
      </c>
      <c r="K66" s="152"/>
      <c r="L66" s="155">
        <f t="shared" si="4"/>
        <v>0</v>
      </c>
    </row>
    <row r="67" spans="2:12" s="144" customFormat="1" ht="11.25" x14ac:dyDescent="0.2">
      <c r="B67" s="153">
        <f t="shared" si="5"/>
        <v>51</v>
      </c>
      <c r="C67" s="243"/>
      <c r="D67" s="243"/>
      <c r="E67" s="154"/>
      <c r="F67" s="154" t="s">
        <v>0</v>
      </c>
      <c r="G67" s="153">
        <f t="shared" si="3"/>
        <v>0</v>
      </c>
      <c r="H67" s="152"/>
      <c r="I67" s="155">
        <f>VLOOKUP($F67,'(DAS Use Only) Data Tables'!$C$18:$E$19,2,FALSE)</f>
        <v>0</v>
      </c>
      <c r="J67" s="155">
        <f>VLOOKUP(F67,'(DAS Use Only) Data Tables'!$C$18:$E$19,3,FALSE)</f>
        <v>0</v>
      </c>
      <c r="K67" s="152"/>
      <c r="L67" s="155">
        <f t="shared" si="4"/>
        <v>0</v>
      </c>
    </row>
    <row r="68" spans="2:12" s="144" customFormat="1" ht="11.25" x14ac:dyDescent="0.2">
      <c r="B68" s="153">
        <f t="shared" si="5"/>
        <v>52</v>
      </c>
      <c r="C68" s="243"/>
      <c r="D68" s="243"/>
      <c r="E68" s="154"/>
      <c r="F68" s="154" t="s">
        <v>0</v>
      </c>
      <c r="G68" s="153">
        <f t="shared" si="3"/>
        <v>0</v>
      </c>
      <c r="H68" s="152"/>
      <c r="I68" s="155">
        <f>VLOOKUP($F68,'(DAS Use Only) Data Tables'!$C$18:$E$19,2,FALSE)</f>
        <v>0</v>
      </c>
      <c r="J68" s="155">
        <f>VLOOKUP(F68,'(DAS Use Only) Data Tables'!$C$18:$E$19,3,FALSE)</f>
        <v>0</v>
      </c>
      <c r="K68" s="152"/>
      <c r="L68" s="155">
        <f t="shared" si="4"/>
        <v>0</v>
      </c>
    </row>
    <row r="69" spans="2:12" s="144" customFormat="1" ht="11.25" x14ac:dyDescent="0.2">
      <c r="B69" s="153">
        <f t="shared" si="5"/>
        <v>53</v>
      </c>
      <c r="C69" s="243"/>
      <c r="D69" s="243"/>
      <c r="E69" s="154"/>
      <c r="F69" s="154" t="s">
        <v>0</v>
      </c>
      <c r="G69" s="153">
        <f t="shared" si="3"/>
        <v>0</v>
      </c>
      <c r="H69" s="152"/>
      <c r="I69" s="155">
        <f>VLOOKUP($F69,'(DAS Use Only) Data Tables'!$C$18:$E$19,2,FALSE)</f>
        <v>0</v>
      </c>
      <c r="J69" s="155">
        <f>VLOOKUP(F69,'(DAS Use Only) Data Tables'!$C$18:$E$19,3,FALSE)</f>
        <v>0</v>
      </c>
      <c r="K69" s="152"/>
      <c r="L69" s="155">
        <f t="shared" si="4"/>
        <v>0</v>
      </c>
    </row>
    <row r="70" spans="2:12" s="144" customFormat="1" ht="11.25" x14ac:dyDescent="0.2">
      <c r="B70" s="153">
        <f t="shared" si="5"/>
        <v>54</v>
      </c>
      <c r="C70" s="243"/>
      <c r="D70" s="243"/>
      <c r="E70" s="154"/>
      <c r="F70" s="154" t="s">
        <v>0</v>
      </c>
      <c r="G70" s="153">
        <f t="shared" si="3"/>
        <v>0</v>
      </c>
      <c r="H70" s="152"/>
      <c r="I70" s="155">
        <f>VLOOKUP($F70,'(DAS Use Only) Data Tables'!$C$18:$E$19,2,FALSE)</f>
        <v>0</v>
      </c>
      <c r="J70" s="155">
        <f>VLOOKUP(F70,'(DAS Use Only) Data Tables'!$C$18:$E$19,3,FALSE)</f>
        <v>0</v>
      </c>
      <c r="K70" s="152"/>
      <c r="L70" s="155">
        <f t="shared" si="4"/>
        <v>0</v>
      </c>
    </row>
    <row r="71" spans="2:12" s="144" customFormat="1" ht="11.25" x14ac:dyDescent="0.2">
      <c r="B71" s="153">
        <f t="shared" si="5"/>
        <v>55</v>
      </c>
      <c r="C71" s="243"/>
      <c r="D71" s="243"/>
      <c r="E71" s="154"/>
      <c r="F71" s="154" t="s">
        <v>0</v>
      </c>
      <c r="G71" s="153">
        <f t="shared" si="3"/>
        <v>0</v>
      </c>
      <c r="H71" s="152"/>
      <c r="I71" s="155">
        <f>VLOOKUP($F71,'(DAS Use Only) Data Tables'!$C$18:$E$19,2,FALSE)</f>
        <v>0</v>
      </c>
      <c r="J71" s="155">
        <f>VLOOKUP(F71,'(DAS Use Only) Data Tables'!$C$18:$E$19,3,FALSE)</f>
        <v>0</v>
      </c>
      <c r="K71" s="152"/>
      <c r="L71" s="155">
        <f t="shared" si="4"/>
        <v>0</v>
      </c>
    </row>
    <row r="72" spans="2:12" s="144" customFormat="1" ht="11.25" x14ac:dyDescent="0.2">
      <c r="B72" s="153">
        <f t="shared" ref="B72:B107" si="6">B71+1</f>
        <v>56</v>
      </c>
      <c r="C72" s="243"/>
      <c r="D72" s="243"/>
      <c r="E72" s="154"/>
      <c r="F72" s="154" t="s">
        <v>0</v>
      </c>
      <c r="G72" s="153">
        <f t="shared" si="3"/>
        <v>0</v>
      </c>
      <c r="H72" s="152"/>
      <c r="I72" s="155">
        <f>VLOOKUP($F72,'(DAS Use Only) Data Tables'!$C$18:$E$19,2,FALSE)</f>
        <v>0</v>
      </c>
      <c r="J72" s="155">
        <f>VLOOKUP(F72,'(DAS Use Only) Data Tables'!$C$18:$E$19,3,FALSE)</f>
        <v>0</v>
      </c>
      <c r="K72" s="152"/>
      <c r="L72" s="155">
        <f t="shared" si="4"/>
        <v>0</v>
      </c>
    </row>
    <row r="73" spans="2:12" s="144" customFormat="1" ht="11.25" x14ac:dyDescent="0.2">
      <c r="B73" s="153">
        <f t="shared" si="6"/>
        <v>57</v>
      </c>
      <c r="C73" s="243"/>
      <c r="D73" s="243"/>
      <c r="E73" s="154"/>
      <c r="F73" s="154" t="s">
        <v>0</v>
      </c>
      <c r="G73" s="153">
        <f t="shared" si="3"/>
        <v>0</v>
      </c>
      <c r="H73" s="152"/>
      <c r="I73" s="155">
        <f>VLOOKUP($F73,'(DAS Use Only) Data Tables'!$C$18:$E$19,2,FALSE)</f>
        <v>0</v>
      </c>
      <c r="J73" s="155">
        <f>VLOOKUP(F73,'(DAS Use Only) Data Tables'!$C$18:$E$19,3,FALSE)</f>
        <v>0</v>
      </c>
      <c r="K73" s="152"/>
      <c r="L73" s="155">
        <f t="shared" si="4"/>
        <v>0</v>
      </c>
    </row>
    <row r="74" spans="2:12" s="144" customFormat="1" ht="11.25" x14ac:dyDescent="0.2">
      <c r="B74" s="153">
        <f t="shared" si="6"/>
        <v>58</v>
      </c>
      <c r="C74" s="243"/>
      <c r="D74" s="243"/>
      <c r="E74" s="154"/>
      <c r="F74" s="154" t="s">
        <v>0</v>
      </c>
      <c r="G74" s="153">
        <f t="shared" si="3"/>
        <v>0</v>
      </c>
      <c r="H74" s="152"/>
      <c r="I74" s="155">
        <f>VLOOKUP($F74,'(DAS Use Only) Data Tables'!$C$18:$E$19,2,FALSE)</f>
        <v>0</v>
      </c>
      <c r="J74" s="155">
        <f>VLOOKUP(F74,'(DAS Use Only) Data Tables'!$C$18:$E$19,3,FALSE)</f>
        <v>0</v>
      </c>
      <c r="K74" s="152"/>
      <c r="L74" s="155">
        <f t="shared" si="4"/>
        <v>0</v>
      </c>
    </row>
    <row r="75" spans="2:12" s="144" customFormat="1" ht="11.25" x14ac:dyDescent="0.2">
      <c r="B75" s="153">
        <f t="shared" si="6"/>
        <v>59</v>
      </c>
      <c r="C75" s="243"/>
      <c r="D75" s="243"/>
      <c r="E75" s="154"/>
      <c r="F75" s="154" t="s">
        <v>0</v>
      </c>
      <c r="G75" s="153">
        <f t="shared" si="3"/>
        <v>0</v>
      </c>
      <c r="H75" s="152"/>
      <c r="I75" s="155">
        <f>VLOOKUP($F75,'(DAS Use Only) Data Tables'!$C$18:$E$19,2,FALSE)</f>
        <v>0</v>
      </c>
      <c r="J75" s="155">
        <f>VLOOKUP(F75,'(DAS Use Only) Data Tables'!$C$18:$E$19,3,FALSE)</f>
        <v>0</v>
      </c>
      <c r="K75" s="152"/>
      <c r="L75" s="155">
        <f t="shared" si="4"/>
        <v>0</v>
      </c>
    </row>
    <row r="76" spans="2:12" s="144" customFormat="1" ht="11.25" x14ac:dyDescent="0.2">
      <c r="B76" s="153">
        <f t="shared" si="6"/>
        <v>60</v>
      </c>
      <c r="C76" s="243"/>
      <c r="D76" s="243"/>
      <c r="E76" s="154"/>
      <c r="F76" s="154" t="s">
        <v>0</v>
      </c>
      <c r="G76" s="153">
        <f t="shared" si="3"/>
        <v>0</v>
      </c>
      <c r="H76" s="152"/>
      <c r="I76" s="155">
        <f>VLOOKUP($F76,'(DAS Use Only) Data Tables'!$C$18:$E$19,2,FALSE)</f>
        <v>0</v>
      </c>
      <c r="J76" s="155">
        <f>VLOOKUP(F76,'(DAS Use Only) Data Tables'!$C$18:$E$19,3,FALSE)</f>
        <v>0</v>
      </c>
      <c r="K76" s="152"/>
      <c r="L76" s="155">
        <f t="shared" si="4"/>
        <v>0</v>
      </c>
    </row>
    <row r="77" spans="2:12" s="144" customFormat="1" ht="11.25" x14ac:dyDescent="0.2">
      <c r="B77" s="153">
        <f t="shared" si="6"/>
        <v>61</v>
      </c>
      <c r="C77" s="243"/>
      <c r="D77" s="243"/>
      <c r="E77" s="154"/>
      <c r="F77" s="154" t="s">
        <v>0</v>
      </c>
      <c r="G77" s="153">
        <f t="shared" si="3"/>
        <v>0</v>
      </c>
      <c r="H77" s="152"/>
      <c r="I77" s="155">
        <f>VLOOKUP($F77,'(DAS Use Only) Data Tables'!$C$18:$E$19,2,FALSE)</f>
        <v>0</v>
      </c>
      <c r="J77" s="155">
        <f>VLOOKUP(F77,'(DAS Use Only) Data Tables'!$C$18:$E$19,3,FALSE)</f>
        <v>0</v>
      </c>
      <c r="K77" s="152"/>
      <c r="L77" s="155">
        <f t="shared" si="4"/>
        <v>0</v>
      </c>
    </row>
    <row r="78" spans="2:12" s="144" customFormat="1" ht="11.25" x14ac:dyDescent="0.2">
      <c r="B78" s="153">
        <f t="shared" si="6"/>
        <v>62</v>
      </c>
      <c r="C78" s="243"/>
      <c r="D78" s="243"/>
      <c r="E78" s="154"/>
      <c r="F78" s="154" t="s">
        <v>0</v>
      </c>
      <c r="G78" s="153">
        <f t="shared" si="3"/>
        <v>0</v>
      </c>
      <c r="H78" s="152"/>
      <c r="I78" s="155">
        <f>VLOOKUP($F78,'(DAS Use Only) Data Tables'!$C$18:$E$19,2,FALSE)</f>
        <v>0</v>
      </c>
      <c r="J78" s="155">
        <f>VLOOKUP(F78,'(DAS Use Only) Data Tables'!$C$18:$E$19,3,FALSE)</f>
        <v>0</v>
      </c>
      <c r="K78" s="152"/>
      <c r="L78" s="155">
        <f t="shared" si="4"/>
        <v>0</v>
      </c>
    </row>
    <row r="79" spans="2:12" s="144" customFormat="1" ht="11.25" x14ac:dyDescent="0.2">
      <c r="B79" s="153">
        <f t="shared" si="6"/>
        <v>63</v>
      </c>
      <c r="C79" s="243"/>
      <c r="D79" s="243"/>
      <c r="E79" s="154"/>
      <c r="F79" s="154" t="s">
        <v>0</v>
      </c>
      <c r="G79" s="153">
        <f t="shared" si="3"/>
        <v>0</v>
      </c>
      <c r="H79" s="152"/>
      <c r="I79" s="155">
        <f>VLOOKUP($F79,'(DAS Use Only) Data Tables'!$C$18:$E$19,2,FALSE)</f>
        <v>0</v>
      </c>
      <c r="J79" s="155">
        <f>VLOOKUP(F79,'(DAS Use Only) Data Tables'!$C$18:$E$19,3,FALSE)</f>
        <v>0</v>
      </c>
      <c r="K79" s="152"/>
      <c r="L79" s="155">
        <f t="shared" si="4"/>
        <v>0</v>
      </c>
    </row>
    <row r="80" spans="2:12" s="144" customFormat="1" ht="11.25" x14ac:dyDescent="0.2">
      <c r="B80" s="153">
        <f t="shared" si="6"/>
        <v>64</v>
      </c>
      <c r="C80" s="243"/>
      <c r="D80" s="243"/>
      <c r="E80" s="154"/>
      <c r="F80" s="154" t="s">
        <v>0</v>
      </c>
      <c r="G80" s="153">
        <f t="shared" si="3"/>
        <v>0</v>
      </c>
      <c r="H80" s="152"/>
      <c r="I80" s="155">
        <f>VLOOKUP($F80,'(DAS Use Only) Data Tables'!$C$18:$E$19,2,FALSE)</f>
        <v>0</v>
      </c>
      <c r="J80" s="155">
        <f>VLOOKUP(F80,'(DAS Use Only) Data Tables'!$C$18:$E$19,3,FALSE)</f>
        <v>0</v>
      </c>
      <c r="K80" s="152"/>
      <c r="L80" s="155">
        <f t="shared" si="4"/>
        <v>0</v>
      </c>
    </row>
    <row r="81" spans="2:12" s="144" customFormat="1" ht="11.25" x14ac:dyDescent="0.2">
      <c r="B81" s="153">
        <f t="shared" si="6"/>
        <v>65</v>
      </c>
      <c r="C81" s="243"/>
      <c r="D81" s="243"/>
      <c r="E81" s="154"/>
      <c r="F81" s="154" t="s">
        <v>0</v>
      </c>
      <c r="G81" s="153">
        <f t="shared" ref="G81:G112" si="7">SUM(L81:L81)</f>
        <v>0</v>
      </c>
      <c r="H81" s="152"/>
      <c r="I81" s="155">
        <f>VLOOKUP($F81,'(DAS Use Only) Data Tables'!$C$18:$E$19,2,FALSE)</f>
        <v>0</v>
      </c>
      <c r="J81" s="155">
        <f>VLOOKUP(F81,'(DAS Use Only) Data Tables'!$C$18:$E$19,3,FALSE)</f>
        <v>0</v>
      </c>
      <c r="K81" s="152"/>
      <c r="L81" s="155">
        <f t="shared" ref="L81:L112" si="8">IF($F81=$L$10,1,0)</f>
        <v>0</v>
      </c>
    </row>
    <row r="82" spans="2:12" s="144" customFormat="1" ht="11.25" x14ac:dyDescent="0.2">
      <c r="B82" s="153">
        <f t="shared" si="6"/>
        <v>66</v>
      </c>
      <c r="C82" s="243"/>
      <c r="D82" s="243"/>
      <c r="E82" s="154"/>
      <c r="F82" s="154" t="s">
        <v>0</v>
      </c>
      <c r="G82" s="153">
        <f t="shared" si="7"/>
        <v>0</v>
      </c>
      <c r="H82" s="152"/>
      <c r="I82" s="155">
        <f>VLOOKUP($F82,'(DAS Use Only) Data Tables'!$C$18:$E$19,2,FALSE)</f>
        <v>0</v>
      </c>
      <c r="J82" s="155">
        <f>VLOOKUP(F82,'(DAS Use Only) Data Tables'!$C$18:$E$19,3,FALSE)</f>
        <v>0</v>
      </c>
      <c r="K82" s="152"/>
      <c r="L82" s="155">
        <f t="shared" si="8"/>
        <v>0</v>
      </c>
    </row>
    <row r="83" spans="2:12" s="144" customFormat="1" ht="11.25" x14ac:dyDescent="0.2">
      <c r="B83" s="153">
        <f t="shared" si="6"/>
        <v>67</v>
      </c>
      <c r="C83" s="243"/>
      <c r="D83" s="243"/>
      <c r="E83" s="154"/>
      <c r="F83" s="154" t="s">
        <v>0</v>
      </c>
      <c r="G83" s="153">
        <f t="shared" si="7"/>
        <v>0</v>
      </c>
      <c r="H83" s="152"/>
      <c r="I83" s="155">
        <f>VLOOKUP($F83,'(DAS Use Only) Data Tables'!$C$18:$E$19,2,FALSE)</f>
        <v>0</v>
      </c>
      <c r="J83" s="155">
        <f>VLOOKUP(F83,'(DAS Use Only) Data Tables'!$C$18:$E$19,3,FALSE)</f>
        <v>0</v>
      </c>
      <c r="K83" s="152"/>
      <c r="L83" s="155">
        <f t="shared" si="8"/>
        <v>0</v>
      </c>
    </row>
    <row r="84" spans="2:12" s="144" customFormat="1" ht="11.25" x14ac:dyDescent="0.2">
      <c r="B84" s="153">
        <f t="shared" si="6"/>
        <v>68</v>
      </c>
      <c r="C84" s="243"/>
      <c r="D84" s="243"/>
      <c r="E84" s="154"/>
      <c r="F84" s="154" t="s">
        <v>0</v>
      </c>
      <c r="G84" s="153">
        <f t="shared" si="7"/>
        <v>0</v>
      </c>
      <c r="H84" s="152"/>
      <c r="I84" s="155">
        <f>VLOOKUP($F84,'(DAS Use Only) Data Tables'!$C$18:$E$19,2,FALSE)</f>
        <v>0</v>
      </c>
      <c r="J84" s="155">
        <f>VLOOKUP(F84,'(DAS Use Only) Data Tables'!$C$18:$E$19,3,FALSE)</f>
        <v>0</v>
      </c>
      <c r="K84" s="152"/>
      <c r="L84" s="155">
        <f t="shared" si="8"/>
        <v>0</v>
      </c>
    </row>
    <row r="85" spans="2:12" s="144" customFormat="1" ht="11.25" x14ac:dyDescent="0.2">
      <c r="B85" s="153">
        <f t="shared" si="6"/>
        <v>69</v>
      </c>
      <c r="C85" s="243"/>
      <c r="D85" s="243"/>
      <c r="E85" s="154"/>
      <c r="F85" s="154" t="s">
        <v>0</v>
      </c>
      <c r="G85" s="153">
        <f t="shared" si="7"/>
        <v>0</v>
      </c>
      <c r="H85" s="152"/>
      <c r="I85" s="155">
        <f>VLOOKUP($F85,'(DAS Use Only) Data Tables'!$C$18:$E$19,2,FALSE)</f>
        <v>0</v>
      </c>
      <c r="J85" s="155">
        <f>VLOOKUP(F85,'(DAS Use Only) Data Tables'!$C$18:$E$19,3,FALSE)</f>
        <v>0</v>
      </c>
      <c r="K85" s="152"/>
      <c r="L85" s="155">
        <f t="shared" si="8"/>
        <v>0</v>
      </c>
    </row>
    <row r="86" spans="2:12" s="144" customFormat="1" ht="11.25" x14ac:dyDescent="0.2">
      <c r="B86" s="153">
        <f t="shared" si="6"/>
        <v>70</v>
      </c>
      <c r="C86" s="243"/>
      <c r="D86" s="243"/>
      <c r="E86" s="154"/>
      <c r="F86" s="154" t="s">
        <v>0</v>
      </c>
      <c r="G86" s="153">
        <f t="shared" si="7"/>
        <v>0</v>
      </c>
      <c r="H86" s="152"/>
      <c r="I86" s="155">
        <f>VLOOKUP($F86,'(DAS Use Only) Data Tables'!$C$18:$E$19,2,FALSE)</f>
        <v>0</v>
      </c>
      <c r="J86" s="155">
        <f>VLOOKUP(F86,'(DAS Use Only) Data Tables'!$C$18:$E$19,3,FALSE)</f>
        <v>0</v>
      </c>
      <c r="K86" s="152"/>
      <c r="L86" s="155">
        <f t="shared" si="8"/>
        <v>0</v>
      </c>
    </row>
    <row r="87" spans="2:12" s="144" customFormat="1" ht="11.25" x14ac:dyDescent="0.2">
      <c r="B87" s="153">
        <f t="shared" si="6"/>
        <v>71</v>
      </c>
      <c r="C87" s="243"/>
      <c r="D87" s="243"/>
      <c r="E87" s="154"/>
      <c r="F87" s="154" t="s">
        <v>0</v>
      </c>
      <c r="G87" s="153">
        <f t="shared" si="7"/>
        <v>0</v>
      </c>
      <c r="H87" s="152"/>
      <c r="I87" s="155">
        <f>VLOOKUP($F87,'(DAS Use Only) Data Tables'!$C$18:$E$19,2,FALSE)</f>
        <v>0</v>
      </c>
      <c r="J87" s="155">
        <f>VLOOKUP(F87,'(DAS Use Only) Data Tables'!$C$18:$E$19,3,FALSE)</f>
        <v>0</v>
      </c>
      <c r="K87" s="152"/>
      <c r="L87" s="155">
        <f t="shared" si="8"/>
        <v>0</v>
      </c>
    </row>
    <row r="88" spans="2:12" s="144" customFormat="1" ht="11.25" x14ac:dyDescent="0.2">
      <c r="B88" s="153">
        <f t="shared" si="6"/>
        <v>72</v>
      </c>
      <c r="C88" s="243"/>
      <c r="D88" s="243"/>
      <c r="E88" s="154"/>
      <c r="F88" s="154" t="s">
        <v>0</v>
      </c>
      <c r="G88" s="153">
        <f t="shared" si="7"/>
        <v>0</v>
      </c>
      <c r="H88" s="152"/>
      <c r="I88" s="155">
        <f>VLOOKUP($F88,'(DAS Use Only) Data Tables'!$C$18:$E$19,2,FALSE)</f>
        <v>0</v>
      </c>
      <c r="J88" s="155">
        <f>VLOOKUP(F88,'(DAS Use Only) Data Tables'!$C$18:$E$19,3,FALSE)</f>
        <v>0</v>
      </c>
      <c r="K88" s="152"/>
      <c r="L88" s="155">
        <f t="shared" si="8"/>
        <v>0</v>
      </c>
    </row>
    <row r="89" spans="2:12" s="144" customFormat="1" ht="11.25" x14ac:dyDescent="0.2">
      <c r="B89" s="153">
        <f t="shared" si="6"/>
        <v>73</v>
      </c>
      <c r="C89" s="243"/>
      <c r="D89" s="243"/>
      <c r="E89" s="154"/>
      <c r="F89" s="154" t="s">
        <v>0</v>
      </c>
      <c r="G89" s="153">
        <f t="shared" si="7"/>
        <v>0</v>
      </c>
      <c r="H89" s="152"/>
      <c r="I89" s="155">
        <f>VLOOKUP($F89,'(DAS Use Only) Data Tables'!$C$18:$E$19,2,FALSE)</f>
        <v>0</v>
      </c>
      <c r="J89" s="155">
        <f>VLOOKUP(F89,'(DAS Use Only) Data Tables'!$C$18:$E$19,3,FALSE)</f>
        <v>0</v>
      </c>
      <c r="K89" s="152"/>
      <c r="L89" s="155">
        <f t="shared" si="8"/>
        <v>0</v>
      </c>
    </row>
    <row r="90" spans="2:12" s="144" customFormat="1" ht="11.25" x14ac:dyDescent="0.2">
      <c r="B90" s="153">
        <f t="shared" si="6"/>
        <v>74</v>
      </c>
      <c r="C90" s="243"/>
      <c r="D90" s="243"/>
      <c r="E90" s="154"/>
      <c r="F90" s="154" t="s">
        <v>0</v>
      </c>
      <c r="G90" s="153">
        <f t="shared" si="7"/>
        <v>0</v>
      </c>
      <c r="H90" s="152"/>
      <c r="I90" s="155">
        <f>VLOOKUP($F90,'(DAS Use Only) Data Tables'!$C$18:$E$19,2,FALSE)</f>
        <v>0</v>
      </c>
      <c r="J90" s="155">
        <f>VLOOKUP(F90,'(DAS Use Only) Data Tables'!$C$18:$E$19,3,FALSE)</f>
        <v>0</v>
      </c>
      <c r="K90" s="152"/>
      <c r="L90" s="155">
        <f t="shared" si="8"/>
        <v>0</v>
      </c>
    </row>
    <row r="91" spans="2:12" s="144" customFormat="1" ht="11.25" x14ac:dyDescent="0.2">
      <c r="B91" s="153">
        <f t="shared" si="6"/>
        <v>75</v>
      </c>
      <c r="C91" s="243"/>
      <c r="D91" s="243"/>
      <c r="E91" s="154"/>
      <c r="F91" s="154" t="s">
        <v>0</v>
      </c>
      <c r="G91" s="153">
        <f t="shared" si="7"/>
        <v>0</v>
      </c>
      <c r="H91" s="152"/>
      <c r="I91" s="155">
        <f>VLOOKUP($F91,'(DAS Use Only) Data Tables'!$C$18:$E$19,2,FALSE)</f>
        <v>0</v>
      </c>
      <c r="J91" s="155">
        <f>VLOOKUP(F91,'(DAS Use Only) Data Tables'!$C$18:$E$19,3,FALSE)</f>
        <v>0</v>
      </c>
      <c r="K91" s="152"/>
      <c r="L91" s="155">
        <f t="shared" si="8"/>
        <v>0</v>
      </c>
    </row>
    <row r="92" spans="2:12" s="144" customFormat="1" ht="11.25" x14ac:dyDescent="0.2">
      <c r="B92" s="153">
        <f t="shared" si="6"/>
        <v>76</v>
      </c>
      <c r="C92" s="243"/>
      <c r="D92" s="243"/>
      <c r="E92" s="154"/>
      <c r="F92" s="154" t="s">
        <v>0</v>
      </c>
      <c r="G92" s="153">
        <f t="shared" si="7"/>
        <v>0</v>
      </c>
      <c r="H92" s="152"/>
      <c r="I92" s="155">
        <f>VLOOKUP($F92,'(DAS Use Only) Data Tables'!$C$18:$E$19,2,FALSE)</f>
        <v>0</v>
      </c>
      <c r="J92" s="155">
        <f>VLOOKUP(F92,'(DAS Use Only) Data Tables'!$C$18:$E$19,3,FALSE)</f>
        <v>0</v>
      </c>
      <c r="K92" s="152"/>
      <c r="L92" s="155">
        <f t="shared" si="8"/>
        <v>0</v>
      </c>
    </row>
    <row r="93" spans="2:12" s="144" customFormat="1" ht="11.25" x14ac:dyDescent="0.2">
      <c r="B93" s="153">
        <f t="shared" si="6"/>
        <v>77</v>
      </c>
      <c r="C93" s="243"/>
      <c r="D93" s="243"/>
      <c r="E93" s="154"/>
      <c r="F93" s="154" t="s">
        <v>0</v>
      </c>
      <c r="G93" s="153">
        <f t="shared" si="7"/>
        <v>0</v>
      </c>
      <c r="H93" s="152"/>
      <c r="I93" s="155">
        <f>VLOOKUP($F93,'(DAS Use Only) Data Tables'!$C$18:$E$19,2,FALSE)</f>
        <v>0</v>
      </c>
      <c r="J93" s="155">
        <f>VLOOKUP(F93,'(DAS Use Only) Data Tables'!$C$18:$E$19,3,FALSE)</f>
        <v>0</v>
      </c>
      <c r="K93" s="152"/>
      <c r="L93" s="155">
        <f t="shared" si="8"/>
        <v>0</v>
      </c>
    </row>
    <row r="94" spans="2:12" s="144" customFormat="1" ht="11.25" x14ac:dyDescent="0.2">
      <c r="B94" s="153">
        <f t="shared" si="6"/>
        <v>78</v>
      </c>
      <c r="C94" s="243"/>
      <c r="D94" s="243"/>
      <c r="E94" s="154"/>
      <c r="F94" s="154" t="s">
        <v>0</v>
      </c>
      <c r="G94" s="153">
        <f t="shared" si="7"/>
        <v>0</v>
      </c>
      <c r="H94" s="152"/>
      <c r="I94" s="155">
        <f>VLOOKUP($F94,'(DAS Use Only) Data Tables'!$C$18:$E$19,2,FALSE)</f>
        <v>0</v>
      </c>
      <c r="J94" s="155">
        <f>VLOOKUP(F94,'(DAS Use Only) Data Tables'!$C$18:$E$19,3,FALSE)</f>
        <v>0</v>
      </c>
      <c r="K94" s="152"/>
      <c r="L94" s="155">
        <f t="shared" si="8"/>
        <v>0</v>
      </c>
    </row>
    <row r="95" spans="2:12" s="144" customFormat="1" ht="11.25" x14ac:dyDescent="0.2">
      <c r="B95" s="153">
        <f t="shared" si="6"/>
        <v>79</v>
      </c>
      <c r="C95" s="243"/>
      <c r="D95" s="243"/>
      <c r="E95" s="154"/>
      <c r="F95" s="154" t="s">
        <v>0</v>
      </c>
      <c r="G95" s="153">
        <f t="shared" si="7"/>
        <v>0</v>
      </c>
      <c r="H95" s="152"/>
      <c r="I95" s="155">
        <f>VLOOKUP($F95,'(DAS Use Only) Data Tables'!$C$18:$E$19,2,FALSE)</f>
        <v>0</v>
      </c>
      <c r="J95" s="155">
        <f>VLOOKUP(F95,'(DAS Use Only) Data Tables'!$C$18:$E$19,3,FALSE)</f>
        <v>0</v>
      </c>
      <c r="K95" s="152"/>
      <c r="L95" s="155">
        <f t="shared" si="8"/>
        <v>0</v>
      </c>
    </row>
    <row r="96" spans="2:12" s="144" customFormat="1" ht="11.25" x14ac:dyDescent="0.2">
      <c r="B96" s="153">
        <f t="shared" si="6"/>
        <v>80</v>
      </c>
      <c r="C96" s="243"/>
      <c r="D96" s="243"/>
      <c r="E96" s="154"/>
      <c r="F96" s="154" t="s">
        <v>0</v>
      </c>
      <c r="G96" s="153">
        <f t="shared" si="7"/>
        <v>0</v>
      </c>
      <c r="H96" s="152"/>
      <c r="I96" s="155">
        <f>VLOOKUP($F96,'(DAS Use Only) Data Tables'!$C$18:$E$19,2,FALSE)</f>
        <v>0</v>
      </c>
      <c r="J96" s="155">
        <f>VLOOKUP(F96,'(DAS Use Only) Data Tables'!$C$18:$E$19,3,FALSE)</f>
        <v>0</v>
      </c>
      <c r="K96" s="152"/>
      <c r="L96" s="155">
        <f t="shared" si="8"/>
        <v>0</v>
      </c>
    </row>
    <row r="97" spans="2:12" s="144" customFormat="1" ht="11.25" x14ac:dyDescent="0.2">
      <c r="B97" s="153">
        <f t="shared" si="6"/>
        <v>81</v>
      </c>
      <c r="C97" s="243"/>
      <c r="D97" s="243"/>
      <c r="E97" s="154"/>
      <c r="F97" s="154" t="s">
        <v>0</v>
      </c>
      <c r="G97" s="153">
        <f t="shared" si="7"/>
        <v>0</v>
      </c>
      <c r="H97" s="152"/>
      <c r="I97" s="155">
        <f>VLOOKUP($F97,'(DAS Use Only) Data Tables'!$C$18:$E$19,2,FALSE)</f>
        <v>0</v>
      </c>
      <c r="J97" s="155">
        <f>VLOOKUP(F97,'(DAS Use Only) Data Tables'!$C$18:$E$19,3,FALSE)</f>
        <v>0</v>
      </c>
      <c r="K97" s="152"/>
      <c r="L97" s="155">
        <f t="shared" si="8"/>
        <v>0</v>
      </c>
    </row>
    <row r="98" spans="2:12" s="144" customFormat="1" ht="11.25" x14ac:dyDescent="0.2">
      <c r="B98" s="153">
        <f t="shared" si="6"/>
        <v>82</v>
      </c>
      <c r="C98" s="243"/>
      <c r="D98" s="243"/>
      <c r="E98" s="154"/>
      <c r="F98" s="154" t="s">
        <v>0</v>
      </c>
      <c r="G98" s="153">
        <f t="shared" si="7"/>
        <v>0</v>
      </c>
      <c r="H98" s="152"/>
      <c r="I98" s="155">
        <f>VLOOKUP($F98,'(DAS Use Only) Data Tables'!$C$18:$E$19,2,FALSE)</f>
        <v>0</v>
      </c>
      <c r="J98" s="155">
        <f>VLOOKUP(F98,'(DAS Use Only) Data Tables'!$C$18:$E$19,3,FALSE)</f>
        <v>0</v>
      </c>
      <c r="K98" s="152"/>
      <c r="L98" s="155">
        <f t="shared" si="8"/>
        <v>0</v>
      </c>
    </row>
    <row r="99" spans="2:12" s="144" customFormat="1" ht="11.25" x14ac:dyDescent="0.2">
      <c r="B99" s="153">
        <f t="shared" si="6"/>
        <v>83</v>
      </c>
      <c r="C99" s="243"/>
      <c r="D99" s="243"/>
      <c r="E99" s="154"/>
      <c r="F99" s="154" t="s">
        <v>0</v>
      </c>
      <c r="G99" s="153">
        <f t="shared" si="7"/>
        <v>0</v>
      </c>
      <c r="H99" s="152"/>
      <c r="I99" s="155">
        <f>VLOOKUP($F99,'(DAS Use Only) Data Tables'!$C$18:$E$19,2,FALSE)</f>
        <v>0</v>
      </c>
      <c r="J99" s="155">
        <f>VLOOKUP(F99,'(DAS Use Only) Data Tables'!$C$18:$E$19,3,FALSE)</f>
        <v>0</v>
      </c>
      <c r="K99" s="152"/>
      <c r="L99" s="155">
        <f t="shared" si="8"/>
        <v>0</v>
      </c>
    </row>
    <row r="100" spans="2:12" s="144" customFormat="1" ht="11.25" x14ac:dyDescent="0.2">
      <c r="B100" s="153">
        <f t="shared" si="6"/>
        <v>84</v>
      </c>
      <c r="C100" s="243"/>
      <c r="D100" s="243"/>
      <c r="E100" s="154"/>
      <c r="F100" s="154" t="s">
        <v>0</v>
      </c>
      <c r="G100" s="153">
        <f t="shared" si="7"/>
        <v>0</v>
      </c>
      <c r="H100" s="152"/>
      <c r="I100" s="155">
        <f>VLOOKUP($F100,'(DAS Use Only) Data Tables'!$C$18:$E$19,2,FALSE)</f>
        <v>0</v>
      </c>
      <c r="J100" s="155">
        <f>VLOOKUP(F100,'(DAS Use Only) Data Tables'!$C$18:$E$19,3,FALSE)</f>
        <v>0</v>
      </c>
      <c r="K100" s="152"/>
      <c r="L100" s="155">
        <f t="shared" si="8"/>
        <v>0</v>
      </c>
    </row>
    <row r="101" spans="2:12" s="144" customFormat="1" ht="11.25" x14ac:dyDescent="0.2">
      <c r="B101" s="153">
        <f t="shared" si="6"/>
        <v>85</v>
      </c>
      <c r="C101" s="243"/>
      <c r="D101" s="243"/>
      <c r="E101" s="154"/>
      <c r="F101" s="154" t="s">
        <v>0</v>
      </c>
      <c r="G101" s="153">
        <f t="shared" si="7"/>
        <v>0</v>
      </c>
      <c r="H101" s="152"/>
      <c r="I101" s="155">
        <f>VLOOKUP($F101,'(DAS Use Only) Data Tables'!$C$18:$E$19,2,FALSE)</f>
        <v>0</v>
      </c>
      <c r="J101" s="155">
        <f>VLOOKUP(F101,'(DAS Use Only) Data Tables'!$C$18:$E$19,3,FALSE)</f>
        <v>0</v>
      </c>
      <c r="K101" s="152"/>
      <c r="L101" s="155">
        <f t="shared" si="8"/>
        <v>0</v>
      </c>
    </row>
    <row r="102" spans="2:12" s="144" customFormat="1" ht="11.25" x14ac:dyDescent="0.2">
      <c r="B102" s="153">
        <f t="shared" si="6"/>
        <v>86</v>
      </c>
      <c r="C102" s="243"/>
      <c r="D102" s="243"/>
      <c r="E102" s="154"/>
      <c r="F102" s="154" t="s">
        <v>0</v>
      </c>
      <c r="G102" s="153">
        <f t="shared" si="7"/>
        <v>0</v>
      </c>
      <c r="H102" s="152"/>
      <c r="I102" s="155">
        <f>VLOOKUP($F102,'(DAS Use Only) Data Tables'!$C$18:$E$19,2,FALSE)</f>
        <v>0</v>
      </c>
      <c r="J102" s="155">
        <f>VLOOKUP(F102,'(DAS Use Only) Data Tables'!$C$18:$E$19,3,FALSE)</f>
        <v>0</v>
      </c>
      <c r="K102" s="152"/>
      <c r="L102" s="155">
        <f t="shared" si="8"/>
        <v>0</v>
      </c>
    </row>
    <row r="103" spans="2:12" s="144" customFormat="1" ht="11.25" x14ac:dyDescent="0.2">
      <c r="B103" s="153">
        <f t="shared" si="6"/>
        <v>87</v>
      </c>
      <c r="C103" s="243"/>
      <c r="D103" s="243"/>
      <c r="E103" s="154"/>
      <c r="F103" s="154" t="s">
        <v>0</v>
      </c>
      <c r="G103" s="153">
        <f t="shared" si="7"/>
        <v>0</v>
      </c>
      <c r="H103" s="152"/>
      <c r="I103" s="155">
        <f>VLOOKUP($F103,'(DAS Use Only) Data Tables'!$C$18:$E$19,2,FALSE)</f>
        <v>0</v>
      </c>
      <c r="J103" s="155">
        <f>VLOOKUP(F103,'(DAS Use Only) Data Tables'!$C$18:$E$19,3,FALSE)</f>
        <v>0</v>
      </c>
      <c r="K103" s="152"/>
      <c r="L103" s="155">
        <f t="shared" si="8"/>
        <v>0</v>
      </c>
    </row>
    <row r="104" spans="2:12" s="144" customFormat="1" ht="11.25" x14ac:dyDescent="0.2">
      <c r="B104" s="153">
        <f t="shared" si="6"/>
        <v>88</v>
      </c>
      <c r="C104" s="243"/>
      <c r="D104" s="243"/>
      <c r="E104" s="154"/>
      <c r="F104" s="154" t="s">
        <v>0</v>
      </c>
      <c r="G104" s="153">
        <f t="shared" si="7"/>
        <v>0</v>
      </c>
      <c r="H104" s="152"/>
      <c r="I104" s="155">
        <f>VLOOKUP($F104,'(DAS Use Only) Data Tables'!$C$18:$E$19,2,FALSE)</f>
        <v>0</v>
      </c>
      <c r="J104" s="155">
        <f>VLOOKUP(F104,'(DAS Use Only) Data Tables'!$C$18:$E$19,3,FALSE)</f>
        <v>0</v>
      </c>
      <c r="K104" s="152"/>
      <c r="L104" s="155">
        <f t="shared" si="8"/>
        <v>0</v>
      </c>
    </row>
    <row r="105" spans="2:12" s="144" customFormat="1" ht="11.25" x14ac:dyDescent="0.2">
      <c r="B105" s="153">
        <f t="shared" si="6"/>
        <v>89</v>
      </c>
      <c r="C105" s="243"/>
      <c r="D105" s="243"/>
      <c r="E105" s="154"/>
      <c r="F105" s="154" t="s">
        <v>0</v>
      </c>
      <c r="G105" s="153">
        <f t="shared" si="7"/>
        <v>0</v>
      </c>
      <c r="H105" s="152"/>
      <c r="I105" s="155">
        <f>VLOOKUP($F105,'(DAS Use Only) Data Tables'!$C$18:$E$19,2,FALSE)</f>
        <v>0</v>
      </c>
      <c r="J105" s="155">
        <f>VLOOKUP(F105,'(DAS Use Only) Data Tables'!$C$18:$E$19,3,FALSE)</f>
        <v>0</v>
      </c>
      <c r="K105" s="152"/>
      <c r="L105" s="155">
        <f t="shared" si="8"/>
        <v>0</v>
      </c>
    </row>
    <row r="106" spans="2:12" s="144" customFormat="1" ht="11.25" x14ac:dyDescent="0.2">
      <c r="B106" s="153">
        <f t="shared" si="6"/>
        <v>90</v>
      </c>
      <c r="C106" s="243"/>
      <c r="D106" s="243"/>
      <c r="E106" s="154"/>
      <c r="F106" s="154" t="s">
        <v>0</v>
      </c>
      <c r="G106" s="153">
        <f t="shared" si="7"/>
        <v>0</v>
      </c>
      <c r="H106" s="152"/>
      <c r="I106" s="155">
        <f>VLOOKUP($F106,'(DAS Use Only) Data Tables'!$C$18:$E$19,2,FALSE)</f>
        <v>0</v>
      </c>
      <c r="J106" s="155">
        <f>VLOOKUP(F106,'(DAS Use Only) Data Tables'!$C$18:$E$19,3,FALSE)</f>
        <v>0</v>
      </c>
      <c r="K106" s="152"/>
      <c r="L106" s="155">
        <f t="shared" si="8"/>
        <v>0</v>
      </c>
    </row>
    <row r="107" spans="2:12" s="144" customFormat="1" ht="11.25" x14ac:dyDescent="0.2">
      <c r="B107" s="153">
        <f t="shared" si="6"/>
        <v>91</v>
      </c>
      <c r="C107" s="243"/>
      <c r="D107" s="243"/>
      <c r="E107" s="154"/>
      <c r="F107" s="154" t="s">
        <v>0</v>
      </c>
      <c r="G107" s="153">
        <f t="shared" si="7"/>
        <v>0</v>
      </c>
      <c r="H107" s="152"/>
      <c r="I107" s="155">
        <f>VLOOKUP($F107,'(DAS Use Only) Data Tables'!$C$18:$E$19,2,FALSE)</f>
        <v>0</v>
      </c>
      <c r="J107" s="155">
        <f>VLOOKUP(F107,'(DAS Use Only) Data Tables'!$C$18:$E$19,3,FALSE)</f>
        <v>0</v>
      </c>
      <c r="K107" s="152"/>
      <c r="L107" s="155">
        <f t="shared" si="8"/>
        <v>0</v>
      </c>
    </row>
    <row r="108" spans="2:12" s="144" customFormat="1" ht="11.25" x14ac:dyDescent="0.2">
      <c r="B108" s="153">
        <f t="shared" ref="B108:B125" si="9">B107+1</f>
        <v>92</v>
      </c>
      <c r="C108" s="243"/>
      <c r="D108" s="243"/>
      <c r="E108" s="154"/>
      <c r="F108" s="154" t="s">
        <v>0</v>
      </c>
      <c r="G108" s="153">
        <f t="shared" si="7"/>
        <v>0</v>
      </c>
      <c r="H108" s="152"/>
      <c r="I108" s="155">
        <f>VLOOKUP($F108,'(DAS Use Only) Data Tables'!$C$18:$E$19,2,FALSE)</f>
        <v>0</v>
      </c>
      <c r="J108" s="155">
        <f>VLOOKUP(F108,'(DAS Use Only) Data Tables'!$C$18:$E$19,3,FALSE)</f>
        <v>0</v>
      </c>
      <c r="K108" s="152"/>
      <c r="L108" s="155">
        <f t="shared" si="8"/>
        <v>0</v>
      </c>
    </row>
    <row r="109" spans="2:12" s="144" customFormat="1" ht="11.25" x14ac:dyDescent="0.2">
      <c r="B109" s="153">
        <f t="shared" si="9"/>
        <v>93</v>
      </c>
      <c r="C109" s="243"/>
      <c r="D109" s="243"/>
      <c r="E109" s="154"/>
      <c r="F109" s="154" t="s">
        <v>0</v>
      </c>
      <c r="G109" s="153">
        <f t="shared" si="7"/>
        <v>0</v>
      </c>
      <c r="H109" s="152"/>
      <c r="I109" s="155">
        <f>VLOOKUP($F109,'(DAS Use Only) Data Tables'!$C$18:$E$19,2,FALSE)</f>
        <v>0</v>
      </c>
      <c r="J109" s="155">
        <f>VLOOKUP(F109,'(DAS Use Only) Data Tables'!$C$18:$E$19,3,FALSE)</f>
        <v>0</v>
      </c>
      <c r="K109" s="152"/>
      <c r="L109" s="155">
        <f t="shared" si="8"/>
        <v>0</v>
      </c>
    </row>
    <row r="110" spans="2:12" s="144" customFormat="1" ht="11.25" x14ac:dyDescent="0.2">
      <c r="B110" s="153">
        <f t="shared" si="9"/>
        <v>94</v>
      </c>
      <c r="C110" s="243"/>
      <c r="D110" s="243"/>
      <c r="E110" s="154"/>
      <c r="F110" s="154" t="s">
        <v>0</v>
      </c>
      <c r="G110" s="153">
        <f t="shared" si="7"/>
        <v>0</v>
      </c>
      <c r="H110" s="152"/>
      <c r="I110" s="155">
        <f>VLOOKUP($F110,'(DAS Use Only) Data Tables'!$C$18:$E$19,2,FALSE)</f>
        <v>0</v>
      </c>
      <c r="J110" s="155">
        <f>VLOOKUP(F110,'(DAS Use Only) Data Tables'!$C$18:$E$19,3,FALSE)</f>
        <v>0</v>
      </c>
      <c r="K110" s="152"/>
      <c r="L110" s="155">
        <f t="shared" si="8"/>
        <v>0</v>
      </c>
    </row>
    <row r="111" spans="2:12" s="144" customFormat="1" ht="11.25" x14ac:dyDescent="0.2">
      <c r="B111" s="153">
        <f t="shared" si="9"/>
        <v>95</v>
      </c>
      <c r="C111" s="243"/>
      <c r="D111" s="243"/>
      <c r="E111" s="154"/>
      <c r="F111" s="154" t="s">
        <v>0</v>
      </c>
      <c r="G111" s="153">
        <f t="shared" si="7"/>
        <v>0</v>
      </c>
      <c r="H111" s="152"/>
      <c r="I111" s="155">
        <f>VLOOKUP($F111,'(DAS Use Only) Data Tables'!$C$18:$E$19,2,FALSE)</f>
        <v>0</v>
      </c>
      <c r="J111" s="155">
        <f>VLOOKUP(F111,'(DAS Use Only) Data Tables'!$C$18:$E$19,3,FALSE)</f>
        <v>0</v>
      </c>
      <c r="K111" s="152"/>
      <c r="L111" s="155">
        <f t="shared" si="8"/>
        <v>0</v>
      </c>
    </row>
    <row r="112" spans="2:12" s="144" customFormat="1" ht="11.25" x14ac:dyDescent="0.2">
      <c r="B112" s="153">
        <f t="shared" si="9"/>
        <v>96</v>
      </c>
      <c r="C112" s="243"/>
      <c r="D112" s="243"/>
      <c r="E112" s="154"/>
      <c r="F112" s="154" t="s">
        <v>0</v>
      </c>
      <c r="G112" s="153">
        <f t="shared" si="7"/>
        <v>0</v>
      </c>
      <c r="H112" s="152"/>
      <c r="I112" s="155">
        <f>VLOOKUP($F112,'(DAS Use Only) Data Tables'!$C$18:$E$19,2,FALSE)</f>
        <v>0</v>
      </c>
      <c r="J112" s="155">
        <f>VLOOKUP(F112,'(DAS Use Only) Data Tables'!$C$18:$E$19,3,FALSE)</f>
        <v>0</v>
      </c>
      <c r="K112" s="152"/>
      <c r="L112" s="155">
        <f t="shared" si="8"/>
        <v>0</v>
      </c>
    </row>
    <row r="113" spans="2:12" s="144" customFormat="1" ht="11.25" x14ac:dyDescent="0.2">
      <c r="B113" s="153">
        <f t="shared" si="9"/>
        <v>97</v>
      </c>
      <c r="C113" s="243"/>
      <c r="D113" s="243"/>
      <c r="E113" s="154"/>
      <c r="F113" s="154" t="s">
        <v>0</v>
      </c>
      <c r="G113" s="153">
        <f t="shared" ref="G113:G144" si="10">SUM(L113:L113)</f>
        <v>0</v>
      </c>
      <c r="H113" s="152"/>
      <c r="I113" s="155">
        <f>VLOOKUP($F113,'(DAS Use Only) Data Tables'!$C$18:$E$19,2,FALSE)</f>
        <v>0</v>
      </c>
      <c r="J113" s="155">
        <f>VLOOKUP(F113,'(DAS Use Only) Data Tables'!$C$18:$E$19,3,FALSE)</f>
        <v>0</v>
      </c>
      <c r="K113" s="152"/>
      <c r="L113" s="155">
        <f t="shared" ref="L113:L144" si="11">IF($F113=$L$10,1,0)</f>
        <v>0</v>
      </c>
    </row>
    <row r="114" spans="2:12" s="144" customFormat="1" ht="11.25" x14ac:dyDescent="0.2">
      <c r="B114" s="153">
        <f t="shared" si="9"/>
        <v>98</v>
      </c>
      <c r="C114" s="243"/>
      <c r="D114" s="243"/>
      <c r="E114" s="154"/>
      <c r="F114" s="154" t="s">
        <v>0</v>
      </c>
      <c r="G114" s="153">
        <f t="shared" si="10"/>
        <v>0</v>
      </c>
      <c r="H114" s="152"/>
      <c r="I114" s="155">
        <f>VLOOKUP($F114,'(DAS Use Only) Data Tables'!$C$18:$E$19,2,FALSE)</f>
        <v>0</v>
      </c>
      <c r="J114" s="155">
        <f>VLOOKUP(F114,'(DAS Use Only) Data Tables'!$C$18:$E$19,3,FALSE)</f>
        <v>0</v>
      </c>
      <c r="K114" s="152"/>
      <c r="L114" s="155">
        <f t="shared" si="11"/>
        <v>0</v>
      </c>
    </row>
    <row r="115" spans="2:12" s="144" customFormat="1" ht="11.25" x14ac:dyDescent="0.2">
      <c r="B115" s="153">
        <f t="shared" si="9"/>
        <v>99</v>
      </c>
      <c r="C115" s="243"/>
      <c r="D115" s="243"/>
      <c r="E115" s="154"/>
      <c r="F115" s="154" t="s">
        <v>0</v>
      </c>
      <c r="G115" s="153">
        <f t="shared" si="10"/>
        <v>0</v>
      </c>
      <c r="H115" s="152"/>
      <c r="I115" s="155">
        <f>VLOOKUP($F115,'(DAS Use Only) Data Tables'!$C$18:$E$19,2,FALSE)</f>
        <v>0</v>
      </c>
      <c r="J115" s="155">
        <f>VLOOKUP(F115,'(DAS Use Only) Data Tables'!$C$18:$E$19,3,FALSE)</f>
        <v>0</v>
      </c>
      <c r="K115" s="152"/>
      <c r="L115" s="155">
        <f t="shared" si="11"/>
        <v>0</v>
      </c>
    </row>
    <row r="116" spans="2:12" s="144" customFormat="1" ht="11.25" x14ac:dyDescent="0.2">
      <c r="B116" s="153">
        <f t="shared" si="9"/>
        <v>100</v>
      </c>
      <c r="C116" s="243"/>
      <c r="D116" s="243"/>
      <c r="E116" s="154"/>
      <c r="F116" s="154" t="s">
        <v>0</v>
      </c>
      <c r="G116" s="153">
        <f t="shared" si="10"/>
        <v>0</v>
      </c>
      <c r="H116" s="152"/>
      <c r="I116" s="155">
        <f>VLOOKUP($F116,'(DAS Use Only) Data Tables'!$C$18:$E$19,2,FALSE)</f>
        <v>0</v>
      </c>
      <c r="J116" s="155">
        <f>VLOOKUP(F116,'(DAS Use Only) Data Tables'!$C$18:$E$19,3,FALSE)</f>
        <v>0</v>
      </c>
      <c r="K116" s="152"/>
      <c r="L116" s="155">
        <f t="shared" si="11"/>
        <v>0</v>
      </c>
    </row>
    <row r="117" spans="2:12" s="144" customFormat="1" ht="11.25" x14ac:dyDescent="0.2">
      <c r="B117" s="153">
        <f t="shared" si="9"/>
        <v>101</v>
      </c>
      <c r="C117" s="243"/>
      <c r="D117" s="243"/>
      <c r="E117" s="154"/>
      <c r="F117" s="154" t="s">
        <v>0</v>
      </c>
      <c r="G117" s="153">
        <f t="shared" si="10"/>
        <v>0</v>
      </c>
      <c r="H117" s="152"/>
      <c r="I117" s="155">
        <f>VLOOKUP($F117,'(DAS Use Only) Data Tables'!$C$18:$E$19,2,FALSE)</f>
        <v>0</v>
      </c>
      <c r="J117" s="155">
        <f>VLOOKUP(F117,'(DAS Use Only) Data Tables'!$C$18:$E$19,3,FALSE)</f>
        <v>0</v>
      </c>
      <c r="K117" s="152"/>
      <c r="L117" s="155">
        <f t="shared" si="11"/>
        <v>0</v>
      </c>
    </row>
    <row r="118" spans="2:12" s="144" customFormat="1" ht="11.25" x14ac:dyDescent="0.2">
      <c r="B118" s="153">
        <f t="shared" si="9"/>
        <v>102</v>
      </c>
      <c r="C118" s="243"/>
      <c r="D118" s="243"/>
      <c r="E118" s="154"/>
      <c r="F118" s="154" t="s">
        <v>0</v>
      </c>
      <c r="G118" s="153">
        <f t="shared" si="10"/>
        <v>0</v>
      </c>
      <c r="H118" s="152"/>
      <c r="I118" s="155">
        <f>VLOOKUP($F118,'(DAS Use Only) Data Tables'!$C$18:$E$19,2,FALSE)</f>
        <v>0</v>
      </c>
      <c r="J118" s="155">
        <f>VLOOKUP(F118,'(DAS Use Only) Data Tables'!$C$18:$E$19,3,FALSE)</f>
        <v>0</v>
      </c>
      <c r="K118" s="152"/>
      <c r="L118" s="155">
        <f t="shared" si="11"/>
        <v>0</v>
      </c>
    </row>
    <row r="119" spans="2:12" s="144" customFormat="1" ht="11.25" x14ac:dyDescent="0.2">
      <c r="B119" s="153">
        <f t="shared" si="9"/>
        <v>103</v>
      </c>
      <c r="C119" s="243"/>
      <c r="D119" s="243"/>
      <c r="E119" s="154"/>
      <c r="F119" s="154" t="s">
        <v>0</v>
      </c>
      <c r="G119" s="153">
        <f t="shared" si="10"/>
        <v>0</v>
      </c>
      <c r="H119" s="152"/>
      <c r="I119" s="155">
        <f>VLOOKUP($F119,'(DAS Use Only) Data Tables'!$C$18:$E$19,2,FALSE)</f>
        <v>0</v>
      </c>
      <c r="J119" s="155">
        <f>VLOOKUP(F119,'(DAS Use Only) Data Tables'!$C$18:$E$19,3,FALSE)</f>
        <v>0</v>
      </c>
      <c r="K119" s="152"/>
      <c r="L119" s="155">
        <f t="shared" si="11"/>
        <v>0</v>
      </c>
    </row>
    <row r="120" spans="2:12" s="144" customFormat="1" ht="11.25" x14ac:dyDescent="0.2">
      <c r="B120" s="153">
        <f t="shared" si="9"/>
        <v>104</v>
      </c>
      <c r="C120" s="243"/>
      <c r="D120" s="243"/>
      <c r="E120" s="154"/>
      <c r="F120" s="154" t="s">
        <v>0</v>
      </c>
      <c r="G120" s="153">
        <f t="shared" si="10"/>
        <v>0</v>
      </c>
      <c r="H120" s="152"/>
      <c r="I120" s="155">
        <f>VLOOKUP($F120,'(DAS Use Only) Data Tables'!$C$18:$E$19,2,FALSE)</f>
        <v>0</v>
      </c>
      <c r="J120" s="155">
        <f>VLOOKUP(F120,'(DAS Use Only) Data Tables'!$C$18:$E$19,3,FALSE)</f>
        <v>0</v>
      </c>
      <c r="K120" s="152"/>
      <c r="L120" s="155">
        <f t="shared" si="11"/>
        <v>0</v>
      </c>
    </row>
    <row r="121" spans="2:12" s="144" customFormat="1" ht="11.25" x14ac:dyDescent="0.2">
      <c r="B121" s="153">
        <f t="shared" si="9"/>
        <v>105</v>
      </c>
      <c r="C121" s="243"/>
      <c r="D121" s="243"/>
      <c r="E121" s="154"/>
      <c r="F121" s="154" t="s">
        <v>0</v>
      </c>
      <c r="G121" s="153">
        <f t="shared" si="10"/>
        <v>0</v>
      </c>
      <c r="H121" s="152"/>
      <c r="I121" s="155">
        <f>VLOOKUP($F121,'(DAS Use Only) Data Tables'!$C$18:$E$19,2,FALSE)</f>
        <v>0</v>
      </c>
      <c r="J121" s="155">
        <f>VLOOKUP(F121,'(DAS Use Only) Data Tables'!$C$18:$E$19,3,FALSE)</f>
        <v>0</v>
      </c>
      <c r="K121" s="152"/>
      <c r="L121" s="155">
        <f t="shared" si="11"/>
        <v>0</v>
      </c>
    </row>
    <row r="122" spans="2:12" s="144" customFormat="1" ht="11.25" x14ac:dyDescent="0.2">
      <c r="B122" s="153">
        <f t="shared" si="9"/>
        <v>106</v>
      </c>
      <c r="C122" s="243"/>
      <c r="D122" s="243"/>
      <c r="E122" s="154"/>
      <c r="F122" s="154" t="s">
        <v>0</v>
      </c>
      <c r="G122" s="153">
        <f t="shared" si="10"/>
        <v>0</v>
      </c>
      <c r="H122" s="152"/>
      <c r="I122" s="155">
        <f>VLOOKUP($F122,'(DAS Use Only) Data Tables'!$C$18:$E$19,2,FALSE)</f>
        <v>0</v>
      </c>
      <c r="J122" s="155">
        <f>VLOOKUP(F122,'(DAS Use Only) Data Tables'!$C$18:$E$19,3,FALSE)</f>
        <v>0</v>
      </c>
      <c r="K122" s="152"/>
      <c r="L122" s="155">
        <f t="shared" si="11"/>
        <v>0</v>
      </c>
    </row>
    <row r="123" spans="2:12" s="144" customFormat="1" ht="11.25" x14ac:dyDescent="0.2">
      <c r="B123" s="153">
        <f t="shared" si="9"/>
        <v>107</v>
      </c>
      <c r="C123" s="243"/>
      <c r="D123" s="243"/>
      <c r="E123" s="154"/>
      <c r="F123" s="154" t="s">
        <v>0</v>
      </c>
      <c r="G123" s="153">
        <f t="shared" si="10"/>
        <v>0</v>
      </c>
      <c r="H123" s="152"/>
      <c r="I123" s="155">
        <f>VLOOKUP($F123,'(DAS Use Only) Data Tables'!$C$18:$E$19,2,FALSE)</f>
        <v>0</v>
      </c>
      <c r="J123" s="155">
        <f>VLOOKUP(F123,'(DAS Use Only) Data Tables'!$C$18:$E$19,3,FALSE)</f>
        <v>0</v>
      </c>
      <c r="K123" s="152"/>
      <c r="L123" s="155">
        <f t="shared" si="11"/>
        <v>0</v>
      </c>
    </row>
    <row r="124" spans="2:12" s="144" customFormat="1" ht="11.25" x14ac:dyDescent="0.2">
      <c r="B124" s="153">
        <f t="shared" si="9"/>
        <v>108</v>
      </c>
      <c r="C124" s="243"/>
      <c r="D124" s="243"/>
      <c r="E124" s="154"/>
      <c r="F124" s="154" t="s">
        <v>0</v>
      </c>
      <c r="G124" s="153">
        <f t="shared" si="10"/>
        <v>0</v>
      </c>
      <c r="H124" s="152"/>
      <c r="I124" s="155">
        <f>VLOOKUP($F124,'(DAS Use Only) Data Tables'!$C$18:$E$19,2,FALSE)</f>
        <v>0</v>
      </c>
      <c r="J124" s="155">
        <f>VLOOKUP(F124,'(DAS Use Only) Data Tables'!$C$18:$E$19,3,FALSE)</f>
        <v>0</v>
      </c>
      <c r="K124" s="152"/>
      <c r="L124" s="155">
        <f t="shared" si="11"/>
        <v>0</v>
      </c>
    </row>
    <row r="125" spans="2:12" s="144" customFormat="1" ht="11.25" x14ac:dyDescent="0.2">
      <c r="B125" s="153">
        <f t="shared" si="9"/>
        <v>109</v>
      </c>
      <c r="C125" s="243"/>
      <c r="D125" s="243"/>
      <c r="E125" s="154"/>
      <c r="F125" s="154" t="s">
        <v>0</v>
      </c>
      <c r="G125" s="153">
        <f t="shared" si="10"/>
        <v>0</v>
      </c>
      <c r="H125" s="152"/>
      <c r="I125" s="155">
        <f>VLOOKUP($F125,'(DAS Use Only) Data Tables'!$C$18:$E$19,2,FALSE)</f>
        <v>0</v>
      </c>
      <c r="J125" s="155">
        <f>VLOOKUP(F125,'(DAS Use Only) Data Tables'!$C$18:$E$19,3,FALSE)</f>
        <v>0</v>
      </c>
      <c r="K125" s="152"/>
      <c r="L125" s="155">
        <f t="shared" si="11"/>
        <v>0</v>
      </c>
    </row>
    <row r="126" spans="2:12" s="144" customFormat="1" ht="11.25" x14ac:dyDescent="0.2">
      <c r="B126" s="153">
        <f t="shared" ref="B126:B189" si="12">B125+1</f>
        <v>110</v>
      </c>
      <c r="C126" s="243"/>
      <c r="D126" s="243"/>
      <c r="E126" s="154"/>
      <c r="F126" s="154" t="s">
        <v>0</v>
      </c>
      <c r="G126" s="153">
        <f t="shared" si="10"/>
        <v>0</v>
      </c>
      <c r="H126" s="152"/>
      <c r="I126" s="155">
        <f>VLOOKUP($F126,'(DAS Use Only) Data Tables'!$C$18:$E$19,2,FALSE)</f>
        <v>0</v>
      </c>
      <c r="J126" s="155">
        <f>VLOOKUP(F126,'(DAS Use Only) Data Tables'!$C$18:$E$19,3,FALSE)</f>
        <v>0</v>
      </c>
      <c r="K126" s="152"/>
      <c r="L126" s="155">
        <f t="shared" si="11"/>
        <v>0</v>
      </c>
    </row>
    <row r="127" spans="2:12" s="144" customFormat="1" ht="11.25" x14ac:dyDescent="0.2">
      <c r="B127" s="153">
        <f t="shared" si="12"/>
        <v>111</v>
      </c>
      <c r="C127" s="243"/>
      <c r="D127" s="243"/>
      <c r="E127" s="154"/>
      <c r="F127" s="154" t="s">
        <v>0</v>
      </c>
      <c r="G127" s="153">
        <f t="shared" si="10"/>
        <v>0</v>
      </c>
      <c r="H127" s="152"/>
      <c r="I127" s="155">
        <f>VLOOKUP($F127,'(DAS Use Only) Data Tables'!$C$18:$E$19,2,FALSE)</f>
        <v>0</v>
      </c>
      <c r="J127" s="155">
        <f>VLOOKUP(F127,'(DAS Use Only) Data Tables'!$C$18:$E$19,3,FALSE)</f>
        <v>0</v>
      </c>
      <c r="K127" s="152"/>
      <c r="L127" s="155">
        <f t="shared" si="11"/>
        <v>0</v>
      </c>
    </row>
    <row r="128" spans="2:12" s="144" customFormat="1" ht="11.25" x14ac:dyDescent="0.2">
      <c r="B128" s="153">
        <f t="shared" si="12"/>
        <v>112</v>
      </c>
      <c r="C128" s="243"/>
      <c r="D128" s="243"/>
      <c r="E128" s="154"/>
      <c r="F128" s="154" t="s">
        <v>0</v>
      </c>
      <c r="G128" s="153">
        <f t="shared" si="10"/>
        <v>0</v>
      </c>
      <c r="H128" s="152"/>
      <c r="I128" s="155">
        <f>VLOOKUP($F128,'(DAS Use Only) Data Tables'!$C$18:$E$19,2,FALSE)</f>
        <v>0</v>
      </c>
      <c r="J128" s="155">
        <f>VLOOKUP(F128,'(DAS Use Only) Data Tables'!$C$18:$E$19,3,FALSE)</f>
        <v>0</v>
      </c>
      <c r="K128" s="152"/>
      <c r="L128" s="155">
        <f t="shared" si="11"/>
        <v>0</v>
      </c>
    </row>
    <row r="129" spans="2:12" s="144" customFormat="1" ht="11.25" x14ac:dyDescent="0.2">
      <c r="B129" s="153">
        <f t="shared" si="12"/>
        <v>113</v>
      </c>
      <c r="C129" s="243"/>
      <c r="D129" s="243"/>
      <c r="E129" s="154"/>
      <c r="F129" s="154" t="s">
        <v>0</v>
      </c>
      <c r="G129" s="153">
        <f t="shared" si="10"/>
        <v>0</v>
      </c>
      <c r="H129" s="152"/>
      <c r="I129" s="155">
        <f>VLOOKUP($F129,'(DAS Use Only) Data Tables'!$C$18:$E$19,2,FALSE)</f>
        <v>0</v>
      </c>
      <c r="J129" s="155">
        <f>VLOOKUP(F129,'(DAS Use Only) Data Tables'!$C$18:$E$19,3,FALSE)</f>
        <v>0</v>
      </c>
      <c r="K129" s="152"/>
      <c r="L129" s="155">
        <f t="shared" si="11"/>
        <v>0</v>
      </c>
    </row>
    <row r="130" spans="2:12" s="144" customFormat="1" ht="11.25" x14ac:dyDescent="0.2">
      <c r="B130" s="153">
        <f t="shared" si="12"/>
        <v>114</v>
      </c>
      <c r="C130" s="243"/>
      <c r="D130" s="243"/>
      <c r="E130" s="154"/>
      <c r="F130" s="154" t="s">
        <v>0</v>
      </c>
      <c r="G130" s="153">
        <f t="shared" si="10"/>
        <v>0</v>
      </c>
      <c r="H130" s="152"/>
      <c r="I130" s="155">
        <f>VLOOKUP($F130,'(DAS Use Only) Data Tables'!$C$18:$E$19,2,FALSE)</f>
        <v>0</v>
      </c>
      <c r="J130" s="155">
        <f>VLOOKUP(F130,'(DAS Use Only) Data Tables'!$C$18:$E$19,3,FALSE)</f>
        <v>0</v>
      </c>
      <c r="K130" s="152"/>
      <c r="L130" s="155">
        <f t="shared" si="11"/>
        <v>0</v>
      </c>
    </row>
    <row r="131" spans="2:12" s="144" customFormat="1" ht="11.25" x14ac:dyDescent="0.2">
      <c r="B131" s="153">
        <f>B130+1</f>
        <v>115</v>
      </c>
      <c r="C131" s="243"/>
      <c r="D131" s="243"/>
      <c r="E131" s="154"/>
      <c r="F131" s="154" t="s">
        <v>0</v>
      </c>
      <c r="G131" s="153">
        <f t="shared" si="10"/>
        <v>0</v>
      </c>
      <c r="H131" s="152"/>
      <c r="I131" s="155">
        <f>VLOOKUP($F131,'(DAS Use Only) Data Tables'!$C$18:$E$19,2,FALSE)</f>
        <v>0</v>
      </c>
      <c r="J131" s="155">
        <f>VLOOKUP(F131,'(DAS Use Only) Data Tables'!$C$18:$E$19,3,FALSE)</f>
        <v>0</v>
      </c>
      <c r="K131" s="152"/>
      <c r="L131" s="155">
        <f t="shared" si="11"/>
        <v>0</v>
      </c>
    </row>
    <row r="132" spans="2:12" s="144" customFormat="1" ht="11.25" x14ac:dyDescent="0.2">
      <c r="B132" s="153">
        <f t="shared" si="12"/>
        <v>116</v>
      </c>
      <c r="C132" s="243"/>
      <c r="D132" s="243"/>
      <c r="E132" s="154"/>
      <c r="F132" s="154" t="s">
        <v>0</v>
      </c>
      <c r="G132" s="153">
        <f t="shared" si="10"/>
        <v>0</v>
      </c>
      <c r="H132" s="152"/>
      <c r="I132" s="155">
        <f>VLOOKUP($F132,'(DAS Use Only) Data Tables'!$C$18:$E$19,2,FALSE)</f>
        <v>0</v>
      </c>
      <c r="J132" s="155">
        <f>VLOOKUP(F132,'(DAS Use Only) Data Tables'!$C$18:$E$19,3,FALSE)</f>
        <v>0</v>
      </c>
      <c r="K132" s="152"/>
      <c r="L132" s="155">
        <f t="shared" si="11"/>
        <v>0</v>
      </c>
    </row>
    <row r="133" spans="2:12" s="144" customFormat="1" ht="11.25" x14ac:dyDescent="0.2">
      <c r="B133" s="153">
        <f t="shared" si="12"/>
        <v>117</v>
      </c>
      <c r="C133" s="243"/>
      <c r="D133" s="243"/>
      <c r="E133" s="154"/>
      <c r="F133" s="154" t="s">
        <v>0</v>
      </c>
      <c r="G133" s="153">
        <f t="shared" si="10"/>
        <v>0</v>
      </c>
      <c r="H133" s="152"/>
      <c r="I133" s="155">
        <f>VLOOKUP($F133,'(DAS Use Only) Data Tables'!$C$18:$E$19,2,FALSE)</f>
        <v>0</v>
      </c>
      <c r="J133" s="155">
        <f>VLOOKUP(F133,'(DAS Use Only) Data Tables'!$C$18:$E$19,3,FALSE)</f>
        <v>0</v>
      </c>
      <c r="K133" s="152"/>
      <c r="L133" s="155">
        <f t="shared" si="11"/>
        <v>0</v>
      </c>
    </row>
    <row r="134" spans="2:12" s="144" customFormat="1" ht="11.25" x14ac:dyDescent="0.2">
      <c r="B134" s="153">
        <f t="shared" si="12"/>
        <v>118</v>
      </c>
      <c r="C134" s="243"/>
      <c r="D134" s="243"/>
      <c r="E134" s="154"/>
      <c r="F134" s="154" t="s">
        <v>0</v>
      </c>
      <c r="G134" s="153">
        <f t="shared" si="10"/>
        <v>0</v>
      </c>
      <c r="H134" s="152"/>
      <c r="I134" s="155">
        <f>VLOOKUP($F134,'(DAS Use Only) Data Tables'!$C$18:$E$19,2,FALSE)</f>
        <v>0</v>
      </c>
      <c r="J134" s="155">
        <f>VLOOKUP(F134,'(DAS Use Only) Data Tables'!$C$18:$E$19,3,FALSE)</f>
        <v>0</v>
      </c>
      <c r="K134" s="152"/>
      <c r="L134" s="155">
        <f t="shared" si="11"/>
        <v>0</v>
      </c>
    </row>
    <row r="135" spans="2:12" s="144" customFormat="1" ht="11.25" x14ac:dyDescent="0.2">
      <c r="B135" s="153">
        <f t="shared" si="12"/>
        <v>119</v>
      </c>
      <c r="C135" s="243"/>
      <c r="D135" s="243"/>
      <c r="E135" s="154"/>
      <c r="F135" s="154" t="s">
        <v>0</v>
      </c>
      <c r="G135" s="153">
        <f t="shared" si="10"/>
        <v>0</v>
      </c>
      <c r="H135" s="152"/>
      <c r="I135" s="155">
        <f>VLOOKUP($F135,'(DAS Use Only) Data Tables'!$C$18:$E$19,2,FALSE)</f>
        <v>0</v>
      </c>
      <c r="J135" s="155">
        <f>VLOOKUP(F135,'(DAS Use Only) Data Tables'!$C$18:$E$19,3,FALSE)</f>
        <v>0</v>
      </c>
      <c r="K135" s="152"/>
      <c r="L135" s="155">
        <f t="shared" si="11"/>
        <v>0</v>
      </c>
    </row>
    <row r="136" spans="2:12" s="144" customFormat="1" ht="11.25" x14ac:dyDescent="0.2">
      <c r="B136" s="153">
        <f t="shared" si="12"/>
        <v>120</v>
      </c>
      <c r="C136" s="243"/>
      <c r="D136" s="243"/>
      <c r="E136" s="154"/>
      <c r="F136" s="154" t="s">
        <v>0</v>
      </c>
      <c r="G136" s="153">
        <f t="shared" si="10"/>
        <v>0</v>
      </c>
      <c r="H136" s="152"/>
      <c r="I136" s="155">
        <f>VLOOKUP($F136,'(DAS Use Only) Data Tables'!$C$18:$E$19,2,FALSE)</f>
        <v>0</v>
      </c>
      <c r="J136" s="155">
        <f>VLOOKUP(F136,'(DAS Use Only) Data Tables'!$C$18:$E$19,3,FALSE)</f>
        <v>0</v>
      </c>
      <c r="K136" s="152"/>
      <c r="L136" s="155">
        <f t="shared" si="11"/>
        <v>0</v>
      </c>
    </row>
    <row r="137" spans="2:12" s="144" customFormat="1" ht="11.25" x14ac:dyDescent="0.2">
      <c r="B137" s="153">
        <f t="shared" si="12"/>
        <v>121</v>
      </c>
      <c r="C137" s="243"/>
      <c r="D137" s="243"/>
      <c r="E137" s="154"/>
      <c r="F137" s="154" t="s">
        <v>0</v>
      </c>
      <c r="G137" s="153">
        <f t="shared" si="10"/>
        <v>0</v>
      </c>
      <c r="H137" s="152"/>
      <c r="I137" s="155">
        <f>VLOOKUP($F137,'(DAS Use Only) Data Tables'!$C$18:$E$19,2,FALSE)</f>
        <v>0</v>
      </c>
      <c r="J137" s="155">
        <f>VLOOKUP(F137,'(DAS Use Only) Data Tables'!$C$18:$E$19,3,FALSE)</f>
        <v>0</v>
      </c>
      <c r="K137" s="152"/>
      <c r="L137" s="155">
        <f t="shared" si="11"/>
        <v>0</v>
      </c>
    </row>
    <row r="138" spans="2:12" s="144" customFormat="1" ht="11.25" x14ac:dyDescent="0.2">
      <c r="B138" s="153">
        <f t="shared" si="12"/>
        <v>122</v>
      </c>
      <c r="C138" s="243"/>
      <c r="D138" s="243"/>
      <c r="E138" s="154"/>
      <c r="F138" s="154" t="s">
        <v>0</v>
      </c>
      <c r="G138" s="153">
        <f t="shared" si="10"/>
        <v>0</v>
      </c>
      <c r="H138" s="152"/>
      <c r="I138" s="155">
        <f>VLOOKUP($F138,'(DAS Use Only) Data Tables'!$C$18:$E$19,2,FALSE)</f>
        <v>0</v>
      </c>
      <c r="J138" s="155">
        <f>VLOOKUP(F138,'(DAS Use Only) Data Tables'!$C$18:$E$19,3,FALSE)</f>
        <v>0</v>
      </c>
      <c r="K138" s="152"/>
      <c r="L138" s="155">
        <f t="shared" si="11"/>
        <v>0</v>
      </c>
    </row>
    <row r="139" spans="2:12" s="144" customFormat="1" ht="11.25" x14ac:dyDescent="0.2">
      <c r="B139" s="153">
        <f t="shared" si="12"/>
        <v>123</v>
      </c>
      <c r="C139" s="243"/>
      <c r="D139" s="243"/>
      <c r="E139" s="154"/>
      <c r="F139" s="154" t="s">
        <v>0</v>
      </c>
      <c r="G139" s="153">
        <f t="shared" si="10"/>
        <v>0</v>
      </c>
      <c r="H139" s="152"/>
      <c r="I139" s="155">
        <f>VLOOKUP($F139,'(DAS Use Only) Data Tables'!$C$18:$E$19,2,FALSE)</f>
        <v>0</v>
      </c>
      <c r="J139" s="155">
        <f>VLOOKUP(F139,'(DAS Use Only) Data Tables'!$C$18:$E$19,3,FALSE)</f>
        <v>0</v>
      </c>
      <c r="K139" s="152"/>
      <c r="L139" s="155">
        <f t="shared" si="11"/>
        <v>0</v>
      </c>
    </row>
    <row r="140" spans="2:12" s="144" customFormat="1" ht="11.25" x14ac:dyDescent="0.2">
      <c r="B140" s="153">
        <f t="shared" si="12"/>
        <v>124</v>
      </c>
      <c r="C140" s="243"/>
      <c r="D140" s="243"/>
      <c r="E140" s="154"/>
      <c r="F140" s="154" t="s">
        <v>0</v>
      </c>
      <c r="G140" s="153">
        <f t="shared" si="10"/>
        <v>0</v>
      </c>
      <c r="H140" s="152"/>
      <c r="I140" s="155">
        <f>VLOOKUP($F140,'(DAS Use Only) Data Tables'!$C$18:$E$19,2,FALSE)</f>
        <v>0</v>
      </c>
      <c r="J140" s="155">
        <f>VLOOKUP(F140,'(DAS Use Only) Data Tables'!$C$18:$E$19,3,FALSE)</f>
        <v>0</v>
      </c>
      <c r="K140" s="152"/>
      <c r="L140" s="155">
        <f t="shared" si="11"/>
        <v>0</v>
      </c>
    </row>
    <row r="141" spans="2:12" s="144" customFormat="1" ht="11.25" x14ac:dyDescent="0.2">
      <c r="B141" s="153">
        <f t="shared" si="12"/>
        <v>125</v>
      </c>
      <c r="C141" s="243"/>
      <c r="D141" s="243"/>
      <c r="E141" s="154"/>
      <c r="F141" s="154" t="s">
        <v>0</v>
      </c>
      <c r="G141" s="153">
        <f t="shared" si="10"/>
        <v>0</v>
      </c>
      <c r="H141" s="152"/>
      <c r="I141" s="155">
        <f>VLOOKUP($F141,'(DAS Use Only) Data Tables'!$C$18:$E$19,2,FALSE)</f>
        <v>0</v>
      </c>
      <c r="J141" s="155">
        <f>VLOOKUP(F141,'(DAS Use Only) Data Tables'!$C$18:$E$19,3,FALSE)</f>
        <v>0</v>
      </c>
      <c r="K141" s="152"/>
      <c r="L141" s="155">
        <f t="shared" si="11"/>
        <v>0</v>
      </c>
    </row>
    <row r="142" spans="2:12" s="144" customFormat="1" ht="11.25" x14ac:dyDescent="0.2">
      <c r="B142" s="153">
        <f t="shared" si="12"/>
        <v>126</v>
      </c>
      <c r="C142" s="243"/>
      <c r="D142" s="243"/>
      <c r="E142" s="154"/>
      <c r="F142" s="154" t="s">
        <v>0</v>
      </c>
      <c r="G142" s="153">
        <f t="shared" si="10"/>
        <v>0</v>
      </c>
      <c r="H142" s="152"/>
      <c r="I142" s="155">
        <f>VLOOKUP($F142,'(DAS Use Only) Data Tables'!$C$18:$E$19,2,FALSE)</f>
        <v>0</v>
      </c>
      <c r="J142" s="155">
        <f>VLOOKUP(F142,'(DAS Use Only) Data Tables'!$C$18:$E$19,3,FALSE)</f>
        <v>0</v>
      </c>
      <c r="K142" s="152"/>
      <c r="L142" s="155">
        <f t="shared" si="11"/>
        <v>0</v>
      </c>
    </row>
    <row r="143" spans="2:12" s="144" customFormat="1" ht="11.25" x14ac:dyDescent="0.2">
      <c r="B143" s="153">
        <f t="shared" si="12"/>
        <v>127</v>
      </c>
      <c r="C143" s="243"/>
      <c r="D143" s="243"/>
      <c r="E143" s="154"/>
      <c r="F143" s="154" t="s">
        <v>0</v>
      </c>
      <c r="G143" s="153">
        <f t="shared" si="10"/>
        <v>0</v>
      </c>
      <c r="H143" s="152"/>
      <c r="I143" s="155">
        <f>VLOOKUP($F143,'(DAS Use Only) Data Tables'!$C$18:$E$19,2,FALSE)</f>
        <v>0</v>
      </c>
      <c r="J143" s="155">
        <f>VLOOKUP(F143,'(DAS Use Only) Data Tables'!$C$18:$E$19,3,FALSE)</f>
        <v>0</v>
      </c>
      <c r="K143" s="152"/>
      <c r="L143" s="155">
        <f t="shared" si="11"/>
        <v>0</v>
      </c>
    </row>
    <row r="144" spans="2:12" s="144" customFormat="1" ht="11.25" x14ac:dyDescent="0.2">
      <c r="B144" s="153">
        <f t="shared" si="12"/>
        <v>128</v>
      </c>
      <c r="C144" s="243"/>
      <c r="D144" s="243"/>
      <c r="E144" s="154"/>
      <c r="F144" s="154" t="s">
        <v>0</v>
      </c>
      <c r="G144" s="153">
        <f t="shared" si="10"/>
        <v>0</v>
      </c>
      <c r="H144" s="152"/>
      <c r="I144" s="155">
        <f>VLOOKUP($F144,'(DAS Use Only) Data Tables'!$C$18:$E$19,2,FALSE)</f>
        <v>0</v>
      </c>
      <c r="J144" s="155">
        <f>VLOOKUP(F144,'(DAS Use Only) Data Tables'!$C$18:$E$19,3,FALSE)</f>
        <v>0</v>
      </c>
      <c r="K144" s="152"/>
      <c r="L144" s="155">
        <f t="shared" si="11"/>
        <v>0</v>
      </c>
    </row>
    <row r="145" spans="2:12" s="144" customFormat="1" ht="11.25" x14ac:dyDescent="0.2">
      <c r="B145" s="153">
        <f t="shared" si="12"/>
        <v>129</v>
      </c>
      <c r="C145" s="243"/>
      <c r="D145" s="243"/>
      <c r="E145" s="154"/>
      <c r="F145" s="154" t="s">
        <v>0</v>
      </c>
      <c r="G145" s="153">
        <f t="shared" ref="G145:G176" si="13">SUM(L145:L145)</f>
        <v>0</v>
      </c>
      <c r="H145" s="152"/>
      <c r="I145" s="155">
        <f>VLOOKUP($F145,'(DAS Use Only) Data Tables'!$C$18:$E$19,2,FALSE)</f>
        <v>0</v>
      </c>
      <c r="J145" s="155">
        <f>VLOOKUP(F145,'(DAS Use Only) Data Tables'!$C$18:$E$19,3,FALSE)</f>
        <v>0</v>
      </c>
      <c r="K145" s="152"/>
      <c r="L145" s="155">
        <f t="shared" ref="L145:L176" si="14">IF($F145=$L$10,1,0)</f>
        <v>0</v>
      </c>
    </row>
    <row r="146" spans="2:12" s="144" customFormat="1" ht="11.25" x14ac:dyDescent="0.2">
      <c r="B146" s="153">
        <f t="shared" si="12"/>
        <v>130</v>
      </c>
      <c r="C146" s="243"/>
      <c r="D146" s="243"/>
      <c r="E146" s="154"/>
      <c r="F146" s="154" t="s">
        <v>0</v>
      </c>
      <c r="G146" s="153">
        <f t="shared" si="13"/>
        <v>0</v>
      </c>
      <c r="H146" s="152"/>
      <c r="I146" s="155">
        <f>VLOOKUP($F146,'(DAS Use Only) Data Tables'!$C$18:$E$19,2,FALSE)</f>
        <v>0</v>
      </c>
      <c r="J146" s="155">
        <f>VLOOKUP(F146,'(DAS Use Only) Data Tables'!$C$18:$E$19,3,FALSE)</f>
        <v>0</v>
      </c>
      <c r="K146" s="152"/>
      <c r="L146" s="155">
        <f t="shared" si="14"/>
        <v>0</v>
      </c>
    </row>
    <row r="147" spans="2:12" s="144" customFormat="1" ht="11.25" x14ac:dyDescent="0.2">
      <c r="B147" s="153">
        <f t="shared" si="12"/>
        <v>131</v>
      </c>
      <c r="C147" s="243"/>
      <c r="D147" s="243"/>
      <c r="E147" s="154"/>
      <c r="F147" s="154" t="s">
        <v>0</v>
      </c>
      <c r="G147" s="153">
        <f t="shared" si="13"/>
        <v>0</v>
      </c>
      <c r="H147" s="152"/>
      <c r="I147" s="155">
        <f>VLOOKUP($F147,'(DAS Use Only) Data Tables'!$C$18:$E$19,2,FALSE)</f>
        <v>0</v>
      </c>
      <c r="J147" s="155">
        <f>VLOOKUP(F147,'(DAS Use Only) Data Tables'!$C$18:$E$19,3,FALSE)</f>
        <v>0</v>
      </c>
      <c r="K147" s="152"/>
      <c r="L147" s="155">
        <f t="shared" si="14"/>
        <v>0</v>
      </c>
    </row>
    <row r="148" spans="2:12" s="144" customFormat="1" ht="11.25" x14ac:dyDescent="0.2">
      <c r="B148" s="153">
        <f t="shared" si="12"/>
        <v>132</v>
      </c>
      <c r="C148" s="243"/>
      <c r="D148" s="243"/>
      <c r="E148" s="154"/>
      <c r="F148" s="154" t="s">
        <v>0</v>
      </c>
      <c r="G148" s="153">
        <f t="shared" si="13"/>
        <v>0</v>
      </c>
      <c r="H148" s="152"/>
      <c r="I148" s="155">
        <f>VLOOKUP($F148,'(DAS Use Only) Data Tables'!$C$18:$E$19,2,FALSE)</f>
        <v>0</v>
      </c>
      <c r="J148" s="155">
        <f>VLOOKUP(F148,'(DAS Use Only) Data Tables'!$C$18:$E$19,3,FALSE)</f>
        <v>0</v>
      </c>
      <c r="K148" s="152"/>
      <c r="L148" s="155">
        <f t="shared" si="14"/>
        <v>0</v>
      </c>
    </row>
    <row r="149" spans="2:12" s="144" customFormat="1" ht="11.25" x14ac:dyDescent="0.2">
      <c r="B149" s="153">
        <f t="shared" si="12"/>
        <v>133</v>
      </c>
      <c r="C149" s="243"/>
      <c r="D149" s="243"/>
      <c r="E149" s="154"/>
      <c r="F149" s="154" t="s">
        <v>0</v>
      </c>
      <c r="G149" s="153">
        <f t="shared" si="13"/>
        <v>0</v>
      </c>
      <c r="H149" s="152"/>
      <c r="I149" s="155">
        <f>VLOOKUP($F149,'(DAS Use Only) Data Tables'!$C$18:$E$19,2,FALSE)</f>
        <v>0</v>
      </c>
      <c r="J149" s="155">
        <f>VLOOKUP(F149,'(DAS Use Only) Data Tables'!$C$18:$E$19,3,FALSE)</f>
        <v>0</v>
      </c>
      <c r="K149" s="152"/>
      <c r="L149" s="155">
        <f t="shared" si="14"/>
        <v>0</v>
      </c>
    </row>
    <row r="150" spans="2:12" s="144" customFormat="1" ht="11.25" x14ac:dyDescent="0.2">
      <c r="B150" s="153">
        <f t="shared" si="12"/>
        <v>134</v>
      </c>
      <c r="C150" s="243"/>
      <c r="D150" s="243"/>
      <c r="E150" s="154"/>
      <c r="F150" s="154" t="s">
        <v>0</v>
      </c>
      <c r="G150" s="153">
        <f t="shared" si="13"/>
        <v>0</v>
      </c>
      <c r="H150" s="152"/>
      <c r="I150" s="155">
        <f>VLOOKUP($F150,'(DAS Use Only) Data Tables'!$C$18:$E$19,2,FALSE)</f>
        <v>0</v>
      </c>
      <c r="J150" s="155">
        <f>VLOOKUP(F150,'(DAS Use Only) Data Tables'!$C$18:$E$19,3,FALSE)</f>
        <v>0</v>
      </c>
      <c r="K150" s="152"/>
      <c r="L150" s="155">
        <f t="shared" si="14"/>
        <v>0</v>
      </c>
    </row>
    <row r="151" spans="2:12" s="144" customFormat="1" ht="11.25" x14ac:dyDescent="0.2">
      <c r="B151" s="153">
        <f t="shared" si="12"/>
        <v>135</v>
      </c>
      <c r="C151" s="243"/>
      <c r="D151" s="243"/>
      <c r="E151" s="154"/>
      <c r="F151" s="154" t="s">
        <v>0</v>
      </c>
      <c r="G151" s="153">
        <f t="shared" si="13"/>
        <v>0</v>
      </c>
      <c r="H151" s="152"/>
      <c r="I151" s="155">
        <f>VLOOKUP($F151,'(DAS Use Only) Data Tables'!$C$18:$E$19,2,FALSE)</f>
        <v>0</v>
      </c>
      <c r="J151" s="155">
        <f>VLOOKUP(F151,'(DAS Use Only) Data Tables'!$C$18:$E$19,3,FALSE)</f>
        <v>0</v>
      </c>
      <c r="K151" s="152"/>
      <c r="L151" s="155">
        <f t="shared" si="14"/>
        <v>0</v>
      </c>
    </row>
    <row r="152" spans="2:12" s="144" customFormat="1" ht="11.25" x14ac:dyDescent="0.2">
      <c r="B152" s="153">
        <f t="shared" si="12"/>
        <v>136</v>
      </c>
      <c r="C152" s="243"/>
      <c r="D152" s="243"/>
      <c r="E152" s="154"/>
      <c r="F152" s="154" t="s">
        <v>0</v>
      </c>
      <c r="G152" s="153">
        <f t="shared" si="13"/>
        <v>0</v>
      </c>
      <c r="H152" s="152"/>
      <c r="I152" s="155">
        <f>VLOOKUP($F152,'(DAS Use Only) Data Tables'!$C$18:$E$19,2,FALSE)</f>
        <v>0</v>
      </c>
      <c r="J152" s="155">
        <f>VLOOKUP(F152,'(DAS Use Only) Data Tables'!$C$18:$E$19,3,FALSE)</f>
        <v>0</v>
      </c>
      <c r="K152" s="152"/>
      <c r="L152" s="155">
        <f t="shared" si="14"/>
        <v>0</v>
      </c>
    </row>
    <row r="153" spans="2:12" s="144" customFormat="1" ht="11.25" x14ac:dyDescent="0.2">
      <c r="B153" s="153">
        <f t="shared" si="12"/>
        <v>137</v>
      </c>
      <c r="C153" s="243"/>
      <c r="D153" s="243"/>
      <c r="E153" s="154"/>
      <c r="F153" s="154" t="s">
        <v>0</v>
      </c>
      <c r="G153" s="153">
        <f t="shared" si="13"/>
        <v>0</v>
      </c>
      <c r="H153" s="152"/>
      <c r="I153" s="155">
        <f>VLOOKUP($F153,'(DAS Use Only) Data Tables'!$C$18:$E$19,2,FALSE)</f>
        <v>0</v>
      </c>
      <c r="J153" s="155">
        <f>VLOOKUP(F153,'(DAS Use Only) Data Tables'!$C$18:$E$19,3,FALSE)</f>
        <v>0</v>
      </c>
      <c r="K153" s="152"/>
      <c r="L153" s="155">
        <f t="shared" si="14"/>
        <v>0</v>
      </c>
    </row>
    <row r="154" spans="2:12" s="144" customFormat="1" ht="11.25" x14ac:dyDescent="0.2">
      <c r="B154" s="153">
        <f t="shared" si="12"/>
        <v>138</v>
      </c>
      <c r="C154" s="243"/>
      <c r="D154" s="243"/>
      <c r="E154" s="154"/>
      <c r="F154" s="154" t="s">
        <v>0</v>
      </c>
      <c r="G154" s="153">
        <f t="shared" si="13"/>
        <v>0</v>
      </c>
      <c r="H154" s="152"/>
      <c r="I154" s="155">
        <f>VLOOKUP($F154,'(DAS Use Only) Data Tables'!$C$18:$E$19,2,FALSE)</f>
        <v>0</v>
      </c>
      <c r="J154" s="155">
        <f>VLOOKUP(F154,'(DAS Use Only) Data Tables'!$C$18:$E$19,3,FALSE)</f>
        <v>0</v>
      </c>
      <c r="K154" s="152"/>
      <c r="L154" s="155">
        <f t="shared" si="14"/>
        <v>0</v>
      </c>
    </row>
    <row r="155" spans="2:12" s="144" customFormat="1" ht="11.25" x14ac:dyDescent="0.2">
      <c r="B155" s="153">
        <f t="shared" si="12"/>
        <v>139</v>
      </c>
      <c r="C155" s="243"/>
      <c r="D155" s="243"/>
      <c r="E155" s="154"/>
      <c r="F155" s="154" t="s">
        <v>0</v>
      </c>
      <c r="G155" s="153">
        <f t="shared" si="13"/>
        <v>0</v>
      </c>
      <c r="H155" s="152"/>
      <c r="I155" s="155">
        <f>VLOOKUP($F155,'(DAS Use Only) Data Tables'!$C$18:$E$19,2,FALSE)</f>
        <v>0</v>
      </c>
      <c r="J155" s="155">
        <f>VLOOKUP(F155,'(DAS Use Only) Data Tables'!$C$18:$E$19,3,FALSE)</f>
        <v>0</v>
      </c>
      <c r="K155" s="152"/>
      <c r="L155" s="155">
        <f t="shared" si="14"/>
        <v>0</v>
      </c>
    </row>
    <row r="156" spans="2:12" s="144" customFormat="1" ht="11.25" x14ac:dyDescent="0.2">
      <c r="B156" s="153">
        <f t="shared" si="12"/>
        <v>140</v>
      </c>
      <c r="C156" s="243"/>
      <c r="D156" s="243"/>
      <c r="E156" s="154"/>
      <c r="F156" s="154" t="s">
        <v>0</v>
      </c>
      <c r="G156" s="153">
        <f t="shared" si="13"/>
        <v>0</v>
      </c>
      <c r="H156" s="152"/>
      <c r="I156" s="155">
        <f>VLOOKUP($F156,'(DAS Use Only) Data Tables'!$C$18:$E$19,2,FALSE)</f>
        <v>0</v>
      </c>
      <c r="J156" s="155">
        <f>VLOOKUP(F156,'(DAS Use Only) Data Tables'!$C$18:$E$19,3,FALSE)</f>
        <v>0</v>
      </c>
      <c r="K156" s="152"/>
      <c r="L156" s="155">
        <f t="shared" si="14"/>
        <v>0</v>
      </c>
    </row>
    <row r="157" spans="2:12" s="144" customFormat="1" ht="11.25" x14ac:dyDescent="0.2">
      <c r="B157" s="153">
        <f t="shared" si="12"/>
        <v>141</v>
      </c>
      <c r="C157" s="243"/>
      <c r="D157" s="243"/>
      <c r="E157" s="154"/>
      <c r="F157" s="154" t="s">
        <v>0</v>
      </c>
      <c r="G157" s="153">
        <f t="shared" si="13"/>
        <v>0</v>
      </c>
      <c r="H157" s="152"/>
      <c r="I157" s="155">
        <f>VLOOKUP($F157,'(DAS Use Only) Data Tables'!$C$18:$E$19,2,FALSE)</f>
        <v>0</v>
      </c>
      <c r="J157" s="155">
        <f>VLOOKUP(F157,'(DAS Use Only) Data Tables'!$C$18:$E$19,3,FALSE)</f>
        <v>0</v>
      </c>
      <c r="K157" s="152"/>
      <c r="L157" s="155">
        <f t="shared" si="14"/>
        <v>0</v>
      </c>
    </row>
    <row r="158" spans="2:12" s="144" customFormat="1" ht="11.25" x14ac:dyDescent="0.2">
      <c r="B158" s="153">
        <f t="shared" si="12"/>
        <v>142</v>
      </c>
      <c r="C158" s="243"/>
      <c r="D158" s="243"/>
      <c r="E158" s="154"/>
      <c r="F158" s="154" t="s">
        <v>0</v>
      </c>
      <c r="G158" s="153">
        <f t="shared" si="13"/>
        <v>0</v>
      </c>
      <c r="H158" s="152"/>
      <c r="I158" s="155">
        <f>VLOOKUP($F158,'(DAS Use Only) Data Tables'!$C$18:$E$19,2,FALSE)</f>
        <v>0</v>
      </c>
      <c r="J158" s="155">
        <f>VLOOKUP(F158,'(DAS Use Only) Data Tables'!$C$18:$E$19,3,FALSE)</f>
        <v>0</v>
      </c>
      <c r="K158" s="152"/>
      <c r="L158" s="155">
        <f t="shared" si="14"/>
        <v>0</v>
      </c>
    </row>
    <row r="159" spans="2:12" s="144" customFormat="1" ht="11.25" x14ac:dyDescent="0.2">
      <c r="B159" s="153">
        <f t="shared" si="12"/>
        <v>143</v>
      </c>
      <c r="C159" s="243"/>
      <c r="D159" s="243"/>
      <c r="E159" s="154"/>
      <c r="F159" s="154" t="s">
        <v>0</v>
      </c>
      <c r="G159" s="153">
        <f t="shared" si="13"/>
        <v>0</v>
      </c>
      <c r="H159" s="152"/>
      <c r="I159" s="155">
        <f>VLOOKUP($F159,'(DAS Use Only) Data Tables'!$C$18:$E$19,2,FALSE)</f>
        <v>0</v>
      </c>
      <c r="J159" s="155">
        <f>VLOOKUP(F159,'(DAS Use Only) Data Tables'!$C$18:$E$19,3,FALSE)</f>
        <v>0</v>
      </c>
      <c r="K159" s="152"/>
      <c r="L159" s="155">
        <f t="shared" si="14"/>
        <v>0</v>
      </c>
    </row>
    <row r="160" spans="2:12" s="144" customFormat="1" ht="11.25" x14ac:dyDescent="0.2">
      <c r="B160" s="153">
        <f t="shared" si="12"/>
        <v>144</v>
      </c>
      <c r="C160" s="243"/>
      <c r="D160" s="243"/>
      <c r="E160" s="154"/>
      <c r="F160" s="154" t="s">
        <v>0</v>
      </c>
      <c r="G160" s="153">
        <f t="shared" si="13"/>
        <v>0</v>
      </c>
      <c r="H160" s="152"/>
      <c r="I160" s="155">
        <f>VLOOKUP($F160,'(DAS Use Only) Data Tables'!$C$18:$E$19,2,FALSE)</f>
        <v>0</v>
      </c>
      <c r="J160" s="155">
        <f>VLOOKUP(F160,'(DAS Use Only) Data Tables'!$C$18:$E$19,3,FALSE)</f>
        <v>0</v>
      </c>
      <c r="K160" s="152"/>
      <c r="L160" s="155">
        <f t="shared" si="14"/>
        <v>0</v>
      </c>
    </row>
    <row r="161" spans="2:12" s="144" customFormat="1" ht="11.25" x14ac:dyDescent="0.2">
      <c r="B161" s="153">
        <f t="shared" si="12"/>
        <v>145</v>
      </c>
      <c r="C161" s="243"/>
      <c r="D161" s="243"/>
      <c r="E161" s="154"/>
      <c r="F161" s="154" t="s">
        <v>0</v>
      </c>
      <c r="G161" s="153">
        <f t="shared" si="13"/>
        <v>0</v>
      </c>
      <c r="H161" s="152"/>
      <c r="I161" s="155">
        <f>VLOOKUP($F161,'(DAS Use Only) Data Tables'!$C$18:$E$19,2,FALSE)</f>
        <v>0</v>
      </c>
      <c r="J161" s="155">
        <f>VLOOKUP(F161,'(DAS Use Only) Data Tables'!$C$18:$E$19,3,FALSE)</f>
        <v>0</v>
      </c>
      <c r="K161" s="152"/>
      <c r="L161" s="155">
        <f t="shared" si="14"/>
        <v>0</v>
      </c>
    </row>
    <row r="162" spans="2:12" s="144" customFormat="1" ht="11.25" x14ac:dyDescent="0.2">
      <c r="B162" s="153">
        <f t="shared" si="12"/>
        <v>146</v>
      </c>
      <c r="C162" s="243"/>
      <c r="D162" s="243"/>
      <c r="E162" s="154"/>
      <c r="F162" s="154" t="s">
        <v>0</v>
      </c>
      <c r="G162" s="153">
        <f t="shared" si="13"/>
        <v>0</v>
      </c>
      <c r="H162" s="152"/>
      <c r="I162" s="155">
        <f>VLOOKUP($F162,'(DAS Use Only) Data Tables'!$C$18:$E$19,2,FALSE)</f>
        <v>0</v>
      </c>
      <c r="J162" s="155">
        <f>VLOOKUP(F162,'(DAS Use Only) Data Tables'!$C$18:$E$19,3,FALSE)</f>
        <v>0</v>
      </c>
      <c r="K162" s="152"/>
      <c r="L162" s="155">
        <f t="shared" si="14"/>
        <v>0</v>
      </c>
    </row>
    <row r="163" spans="2:12" s="144" customFormat="1" ht="11.25" x14ac:dyDescent="0.2">
      <c r="B163" s="153">
        <f t="shared" si="12"/>
        <v>147</v>
      </c>
      <c r="C163" s="243"/>
      <c r="D163" s="243"/>
      <c r="E163" s="154"/>
      <c r="F163" s="154" t="s">
        <v>0</v>
      </c>
      <c r="G163" s="153">
        <f t="shared" si="13"/>
        <v>0</v>
      </c>
      <c r="H163" s="152"/>
      <c r="I163" s="155">
        <f>VLOOKUP($F163,'(DAS Use Only) Data Tables'!$C$18:$E$19,2,FALSE)</f>
        <v>0</v>
      </c>
      <c r="J163" s="155">
        <f>VLOOKUP(F163,'(DAS Use Only) Data Tables'!$C$18:$E$19,3,FALSE)</f>
        <v>0</v>
      </c>
      <c r="K163" s="152"/>
      <c r="L163" s="155">
        <f t="shared" si="14"/>
        <v>0</v>
      </c>
    </row>
    <row r="164" spans="2:12" s="144" customFormat="1" ht="11.25" x14ac:dyDescent="0.2">
      <c r="B164" s="153">
        <f t="shared" si="12"/>
        <v>148</v>
      </c>
      <c r="C164" s="243"/>
      <c r="D164" s="243"/>
      <c r="E164" s="154"/>
      <c r="F164" s="154" t="s">
        <v>0</v>
      </c>
      <c r="G164" s="153">
        <f t="shared" si="13"/>
        <v>0</v>
      </c>
      <c r="H164" s="152"/>
      <c r="I164" s="155">
        <f>VLOOKUP($F164,'(DAS Use Only) Data Tables'!$C$18:$E$19,2,FALSE)</f>
        <v>0</v>
      </c>
      <c r="J164" s="155">
        <f>VLOOKUP(F164,'(DAS Use Only) Data Tables'!$C$18:$E$19,3,FALSE)</f>
        <v>0</v>
      </c>
      <c r="K164" s="152"/>
      <c r="L164" s="155">
        <f t="shared" si="14"/>
        <v>0</v>
      </c>
    </row>
    <row r="165" spans="2:12" s="144" customFormat="1" ht="11.25" x14ac:dyDescent="0.2">
      <c r="B165" s="153">
        <f t="shared" si="12"/>
        <v>149</v>
      </c>
      <c r="C165" s="243"/>
      <c r="D165" s="243"/>
      <c r="E165" s="154"/>
      <c r="F165" s="154" t="s">
        <v>0</v>
      </c>
      <c r="G165" s="153">
        <f t="shared" si="13"/>
        <v>0</v>
      </c>
      <c r="H165" s="152"/>
      <c r="I165" s="155">
        <f>VLOOKUP($F165,'(DAS Use Only) Data Tables'!$C$18:$E$19,2,FALSE)</f>
        <v>0</v>
      </c>
      <c r="J165" s="155">
        <f>VLOOKUP(F165,'(DAS Use Only) Data Tables'!$C$18:$E$19,3,FALSE)</f>
        <v>0</v>
      </c>
      <c r="K165" s="152"/>
      <c r="L165" s="155">
        <f t="shared" si="14"/>
        <v>0</v>
      </c>
    </row>
    <row r="166" spans="2:12" s="144" customFormat="1" ht="11.25" x14ac:dyDescent="0.2">
      <c r="B166" s="153">
        <f t="shared" si="12"/>
        <v>150</v>
      </c>
      <c r="C166" s="243"/>
      <c r="D166" s="243"/>
      <c r="E166" s="154"/>
      <c r="F166" s="154" t="s">
        <v>0</v>
      </c>
      <c r="G166" s="153">
        <f t="shared" si="13"/>
        <v>0</v>
      </c>
      <c r="H166" s="152"/>
      <c r="I166" s="155">
        <f>VLOOKUP($F166,'(DAS Use Only) Data Tables'!$C$18:$E$19,2,FALSE)</f>
        <v>0</v>
      </c>
      <c r="J166" s="155">
        <f>VLOOKUP(F166,'(DAS Use Only) Data Tables'!$C$18:$E$19,3,FALSE)</f>
        <v>0</v>
      </c>
      <c r="K166" s="152"/>
      <c r="L166" s="155">
        <f t="shared" si="14"/>
        <v>0</v>
      </c>
    </row>
    <row r="167" spans="2:12" s="144" customFormat="1" ht="11.25" x14ac:dyDescent="0.2">
      <c r="B167" s="153">
        <f t="shared" si="12"/>
        <v>151</v>
      </c>
      <c r="C167" s="243"/>
      <c r="D167" s="243"/>
      <c r="E167" s="154"/>
      <c r="F167" s="154" t="s">
        <v>0</v>
      </c>
      <c r="G167" s="153">
        <f t="shared" si="13"/>
        <v>0</v>
      </c>
      <c r="H167" s="152"/>
      <c r="I167" s="155">
        <f>VLOOKUP($F167,'(DAS Use Only) Data Tables'!$C$18:$E$19,2,FALSE)</f>
        <v>0</v>
      </c>
      <c r="J167" s="155">
        <f>VLOOKUP(F167,'(DAS Use Only) Data Tables'!$C$18:$E$19,3,FALSE)</f>
        <v>0</v>
      </c>
      <c r="K167" s="152"/>
      <c r="L167" s="155">
        <f t="shared" si="14"/>
        <v>0</v>
      </c>
    </row>
    <row r="168" spans="2:12" s="144" customFormat="1" ht="11.25" x14ac:dyDescent="0.2">
      <c r="B168" s="153">
        <f t="shared" si="12"/>
        <v>152</v>
      </c>
      <c r="C168" s="243"/>
      <c r="D168" s="243"/>
      <c r="E168" s="154"/>
      <c r="F168" s="154" t="s">
        <v>0</v>
      </c>
      <c r="G168" s="153">
        <f t="shared" si="13"/>
        <v>0</v>
      </c>
      <c r="H168" s="152"/>
      <c r="I168" s="155">
        <f>VLOOKUP($F168,'(DAS Use Only) Data Tables'!$C$18:$E$19,2,FALSE)</f>
        <v>0</v>
      </c>
      <c r="J168" s="155">
        <f>VLOOKUP(F168,'(DAS Use Only) Data Tables'!$C$18:$E$19,3,FALSE)</f>
        <v>0</v>
      </c>
      <c r="K168" s="152"/>
      <c r="L168" s="155">
        <f t="shared" si="14"/>
        <v>0</v>
      </c>
    </row>
    <row r="169" spans="2:12" s="144" customFormat="1" ht="11.25" x14ac:dyDescent="0.2">
      <c r="B169" s="153">
        <f t="shared" si="12"/>
        <v>153</v>
      </c>
      <c r="C169" s="243"/>
      <c r="D169" s="243"/>
      <c r="E169" s="154"/>
      <c r="F169" s="154" t="s">
        <v>0</v>
      </c>
      <c r="G169" s="153">
        <f t="shared" si="13"/>
        <v>0</v>
      </c>
      <c r="H169" s="152"/>
      <c r="I169" s="155">
        <f>VLOOKUP($F169,'(DAS Use Only) Data Tables'!$C$18:$E$19,2,FALSE)</f>
        <v>0</v>
      </c>
      <c r="J169" s="155">
        <f>VLOOKUP(F169,'(DAS Use Only) Data Tables'!$C$18:$E$19,3,FALSE)</f>
        <v>0</v>
      </c>
      <c r="K169" s="152"/>
      <c r="L169" s="155">
        <f t="shared" si="14"/>
        <v>0</v>
      </c>
    </row>
    <row r="170" spans="2:12" s="144" customFormat="1" ht="11.25" x14ac:dyDescent="0.2">
      <c r="B170" s="153">
        <f t="shared" si="12"/>
        <v>154</v>
      </c>
      <c r="C170" s="243"/>
      <c r="D170" s="243"/>
      <c r="E170" s="154"/>
      <c r="F170" s="154" t="s">
        <v>0</v>
      </c>
      <c r="G170" s="153">
        <f t="shared" si="13"/>
        <v>0</v>
      </c>
      <c r="H170" s="152"/>
      <c r="I170" s="155">
        <f>VLOOKUP($F170,'(DAS Use Only) Data Tables'!$C$18:$E$19,2,FALSE)</f>
        <v>0</v>
      </c>
      <c r="J170" s="155">
        <f>VLOOKUP(F170,'(DAS Use Only) Data Tables'!$C$18:$E$19,3,FALSE)</f>
        <v>0</v>
      </c>
      <c r="K170" s="152"/>
      <c r="L170" s="155">
        <f t="shared" si="14"/>
        <v>0</v>
      </c>
    </row>
    <row r="171" spans="2:12" s="144" customFormat="1" ht="11.25" x14ac:dyDescent="0.2">
      <c r="B171" s="153">
        <f t="shared" si="12"/>
        <v>155</v>
      </c>
      <c r="C171" s="243"/>
      <c r="D171" s="243"/>
      <c r="E171" s="154"/>
      <c r="F171" s="154" t="s">
        <v>0</v>
      </c>
      <c r="G171" s="153">
        <f t="shared" si="13"/>
        <v>0</v>
      </c>
      <c r="H171" s="152"/>
      <c r="I171" s="155">
        <f>VLOOKUP($F171,'(DAS Use Only) Data Tables'!$C$18:$E$19,2,FALSE)</f>
        <v>0</v>
      </c>
      <c r="J171" s="155">
        <f>VLOOKUP(F171,'(DAS Use Only) Data Tables'!$C$18:$E$19,3,FALSE)</f>
        <v>0</v>
      </c>
      <c r="K171" s="152"/>
      <c r="L171" s="155">
        <f t="shared" si="14"/>
        <v>0</v>
      </c>
    </row>
    <row r="172" spans="2:12" s="144" customFormat="1" ht="11.25" x14ac:dyDescent="0.2">
      <c r="B172" s="153">
        <f t="shared" si="12"/>
        <v>156</v>
      </c>
      <c r="C172" s="243"/>
      <c r="D172" s="243"/>
      <c r="E172" s="154"/>
      <c r="F172" s="154" t="s">
        <v>0</v>
      </c>
      <c r="G172" s="153">
        <f t="shared" si="13"/>
        <v>0</v>
      </c>
      <c r="H172" s="152"/>
      <c r="I172" s="155">
        <f>VLOOKUP($F172,'(DAS Use Only) Data Tables'!$C$18:$E$19,2,FALSE)</f>
        <v>0</v>
      </c>
      <c r="J172" s="155">
        <f>VLOOKUP(F172,'(DAS Use Only) Data Tables'!$C$18:$E$19,3,FALSE)</f>
        <v>0</v>
      </c>
      <c r="K172" s="152"/>
      <c r="L172" s="155">
        <f t="shared" si="14"/>
        <v>0</v>
      </c>
    </row>
    <row r="173" spans="2:12" s="144" customFormat="1" ht="11.25" x14ac:dyDescent="0.2">
      <c r="B173" s="153">
        <f t="shared" si="12"/>
        <v>157</v>
      </c>
      <c r="C173" s="243"/>
      <c r="D173" s="243"/>
      <c r="E173" s="154"/>
      <c r="F173" s="154" t="s">
        <v>0</v>
      </c>
      <c r="G173" s="153">
        <f t="shared" si="13"/>
        <v>0</v>
      </c>
      <c r="H173" s="152"/>
      <c r="I173" s="155">
        <f>VLOOKUP($F173,'(DAS Use Only) Data Tables'!$C$18:$E$19,2,FALSE)</f>
        <v>0</v>
      </c>
      <c r="J173" s="155">
        <f>VLOOKUP(F173,'(DAS Use Only) Data Tables'!$C$18:$E$19,3,FALSE)</f>
        <v>0</v>
      </c>
      <c r="K173" s="152"/>
      <c r="L173" s="155">
        <f t="shared" si="14"/>
        <v>0</v>
      </c>
    </row>
    <row r="174" spans="2:12" s="144" customFormat="1" ht="11.25" x14ac:dyDescent="0.2">
      <c r="B174" s="153">
        <f t="shared" si="12"/>
        <v>158</v>
      </c>
      <c r="C174" s="243"/>
      <c r="D174" s="243"/>
      <c r="E174" s="154"/>
      <c r="F174" s="154" t="s">
        <v>0</v>
      </c>
      <c r="G174" s="153">
        <f t="shared" si="13"/>
        <v>0</v>
      </c>
      <c r="H174" s="152"/>
      <c r="I174" s="155">
        <f>VLOOKUP($F174,'(DAS Use Only) Data Tables'!$C$18:$E$19,2,FALSE)</f>
        <v>0</v>
      </c>
      <c r="J174" s="155">
        <f>VLOOKUP(F174,'(DAS Use Only) Data Tables'!$C$18:$E$19,3,FALSE)</f>
        <v>0</v>
      </c>
      <c r="K174" s="152"/>
      <c r="L174" s="155">
        <f t="shared" si="14"/>
        <v>0</v>
      </c>
    </row>
    <row r="175" spans="2:12" s="144" customFormat="1" ht="11.25" x14ac:dyDescent="0.2">
      <c r="B175" s="153">
        <f t="shared" si="12"/>
        <v>159</v>
      </c>
      <c r="C175" s="243"/>
      <c r="D175" s="243"/>
      <c r="E175" s="154"/>
      <c r="F175" s="154" t="s">
        <v>0</v>
      </c>
      <c r="G175" s="153">
        <f t="shared" si="13"/>
        <v>0</v>
      </c>
      <c r="H175" s="152"/>
      <c r="I175" s="155">
        <f>VLOOKUP($F175,'(DAS Use Only) Data Tables'!$C$18:$E$19,2,FALSE)</f>
        <v>0</v>
      </c>
      <c r="J175" s="155">
        <f>VLOOKUP(F175,'(DAS Use Only) Data Tables'!$C$18:$E$19,3,FALSE)</f>
        <v>0</v>
      </c>
      <c r="K175" s="152"/>
      <c r="L175" s="155">
        <f t="shared" si="14"/>
        <v>0</v>
      </c>
    </row>
    <row r="176" spans="2:12" s="144" customFormat="1" ht="11.25" x14ac:dyDescent="0.2">
      <c r="B176" s="153">
        <f t="shared" si="12"/>
        <v>160</v>
      </c>
      <c r="C176" s="243"/>
      <c r="D176" s="243"/>
      <c r="E176" s="154"/>
      <c r="F176" s="154" t="s">
        <v>0</v>
      </c>
      <c r="G176" s="153">
        <f t="shared" si="13"/>
        <v>0</v>
      </c>
      <c r="H176" s="152"/>
      <c r="I176" s="155">
        <f>VLOOKUP($F176,'(DAS Use Only) Data Tables'!$C$18:$E$19,2,FALSE)</f>
        <v>0</v>
      </c>
      <c r="J176" s="155">
        <f>VLOOKUP(F176,'(DAS Use Only) Data Tables'!$C$18:$E$19,3,FALSE)</f>
        <v>0</v>
      </c>
      <c r="K176" s="152"/>
      <c r="L176" s="155">
        <f t="shared" si="14"/>
        <v>0</v>
      </c>
    </row>
    <row r="177" spans="2:12" s="144" customFormat="1" ht="11.25" x14ac:dyDescent="0.2">
      <c r="B177" s="153">
        <f t="shared" si="12"/>
        <v>161</v>
      </c>
      <c r="C177" s="243"/>
      <c r="D177" s="243"/>
      <c r="E177" s="154"/>
      <c r="F177" s="154" t="s">
        <v>0</v>
      </c>
      <c r="G177" s="153">
        <f t="shared" ref="G177:G267" si="15">SUM(L177:L177)</f>
        <v>0</v>
      </c>
      <c r="H177" s="152"/>
      <c r="I177" s="155">
        <f>VLOOKUP($F177,'(DAS Use Only) Data Tables'!$C$18:$E$19,2,FALSE)</f>
        <v>0</v>
      </c>
      <c r="J177" s="155">
        <f>VLOOKUP(F177,'(DAS Use Only) Data Tables'!$C$18:$E$19,3,FALSE)</f>
        <v>0</v>
      </c>
      <c r="K177" s="152"/>
      <c r="L177" s="155">
        <f t="shared" ref="L177:L267" si="16">IF($F177=$L$10,1,0)</f>
        <v>0</v>
      </c>
    </row>
    <row r="178" spans="2:12" s="144" customFormat="1" ht="11.25" x14ac:dyDescent="0.2">
      <c r="B178" s="153">
        <f t="shared" si="12"/>
        <v>162</v>
      </c>
      <c r="C178" s="243"/>
      <c r="D178" s="243"/>
      <c r="E178" s="154"/>
      <c r="F178" s="154" t="s">
        <v>0</v>
      </c>
      <c r="G178" s="153">
        <f t="shared" si="15"/>
        <v>0</v>
      </c>
      <c r="H178" s="152"/>
      <c r="I178" s="155">
        <f>VLOOKUP($F178,'(DAS Use Only) Data Tables'!$C$18:$E$19,2,FALSE)</f>
        <v>0</v>
      </c>
      <c r="J178" s="155">
        <f>VLOOKUP(F178,'(DAS Use Only) Data Tables'!$C$18:$E$19,3,FALSE)</f>
        <v>0</v>
      </c>
      <c r="K178" s="152"/>
      <c r="L178" s="155">
        <f t="shared" si="16"/>
        <v>0</v>
      </c>
    </row>
    <row r="179" spans="2:12" s="144" customFormat="1" ht="11.25" x14ac:dyDescent="0.2">
      <c r="B179" s="153">
        <f t="shared" si="12"/>
        <v>163</v>
      </c>
      <c r="C179" s="243"/>
      <c r="D179" s="243"/>
      <c r="E179" s="154"/>
      <c r="F179" s="154" t="s">
        <v>0</v>
      </c>
      <c r="G179" s="153">
        <f t="shared" si="15"/>
        <v>0</v>
      </c>
      <c r="H179" s="152"/>
      <c r="I179" s="155">
        <f>VLOOKUP($F179,'(DAS Use Only) Data Tables'!$C$18:$E$19,2,FALSE)</f>
        <v>0</v>
      </c>
      <c r="J179" s="155">
        <f>VLOOKUP(F179,'(DAS Use Only) Data Tables'!$C$18:$E$19,3,FALSE)</f>
        <v>0</v>
      </c>
      <c r="K179" s="152"/>
      <c r="L179" s="155">
        <f t="shared" si="16"/>
        <v>0</v>
      </c>
    </row>
    <row r="180" spans="2:12" s="144" customFormat="1" ht="11.25" x14ac:dyDescent="0.2">
      <c r="B180" s="153">
        <f t="shared" si="12"/>
        <v>164</v>
      </c>
      <c r="C180" s="243"/>
      <c r="D180" s="243"/>
      <c r="E180" s="154"/>
      <c r="F180" s="154" t="s">
        <v>0</v>
      </c>
      <c r="G180" s="153">
        <f t="shared" si="15"/>
        <v>0</v>
      </c>
      <c r="H180" s="152"/>
      <c r="I180" s="155">
        <f>VLOOKUP($F180,'(DAS Use Only) Data Tables'!$C$18:$E$19,2,FALSE)</f>
        <v>0</v>
      </c>
      <c r="J180" s="155">
        <f>VLOOKUP(F180,'(DAS Use Only) Data Tables'!$C$18:$E$19,3,FALSE)</f>
        <v>0</v>
      </c>
      <c r="K180" s="152"/>
      <c r="L180" s="155">
        <f t="shared" si="16"/>
        <v>0</v>
      </c>
    </row>
    <row r="181" spans="2:12" s="144" customFormat="1" ht="11.25" x14ac:dyDescent="0.2">
      <c r="B181" s="153">
        <f t="shared" si="12"/>
        <v>165</v>
      </c>
      <c r="C181" s="243"/>
      <c r="D181" s="243"/>
      <c r="E181" s="154"/>
      <c r="F181" s="154" t="s">
        <v>0</v>
      </c>
      <c r="G181" s="153">
        <f t="shared" si="15"/>
        <v>0</v>
      </c>
      <c r="H181" s="152"/>
      <c r="I181" s="155">
        <f>VLOOKUP($F181,'(DAS Use Only) Data Tables'!$C$18:$E$19,2,FALSE)</f>
        <v>0</v>
      </c>
      <c r="J181" s="155">
        <f>VLOOKUP(F181,'(DAS Use Only) Data Tables'!$C$18:$E$19,3,FALSE)</f>
        <v>0</v>
      </c>
      <c r="K181" s="152"/>
      <c r="L181" s="155">
        <f t="shared" si="16"/>
        <v>0</v>
      </c>
    </row>
    <row r="182" spans="2:12" s="144" customFormat="1" ht="11.25" x14ac:dyDescent="0.2">
      <c r="B182" s="153">
        <f t="shared" si="12"/>
        <v>166</v>
      </c>
      <c r="C182" s="243"/>
      <c r="D182" s="243"/>
      <c r="E182" s="154"/>
      <c r="F182" s="154" t="s">
        <v>0</v>
      </c>
      <c r="G182" s="153">
        <f t="shared" si="15"/>
        <v>0</v>
      </c>
      <c r="H182" s="152"/>
      <c r="I182" s="155">
        <f>VLOOKUP($F182,'(DAS Use Only) Data Tables'!$C$18:$E$19,2,FALSE)</f>
        <v>0</v>
      </c>
      <c r="J182" s="155">
        <f>VLOOKUP(F182,'(DAS Use Only) Data Tables'!$C$18:$E$19,3,FALSE)</f>
        <v>0</v>
      </c>
      <c r="K182" s="152"/>
      <c r="L182" s="155">
        <f t="shared" si="16"/>
        <v>0</v>
      </c>
    </row>
    <row r="183" spans="2:12" s="144" customFormat="1" ht="11.25" x14ac:dyDescent="0.2">
      <c r="B183" s="153">
        <f t="shared" si="12"/>
        <v>167</v>
      </c>
      <c r="C183" s="243"/>
      <c r="D183" s="243"/>
      <c r="E183" s="154"/>
      <c r="F183" s="154" t="s">
        <v>0</v>
      </c>
      <c r="G183" s="153">
        <f t="shared" si="15"/>
        <v>0</v>
      </c>
      <c r="H183" s="152"/>
      <c r="I183" s="155">
        <f>VLOOKUP($F183,'(DAS Use Only) Data Tables'!$C$18:$E$19,2,FALSE)</f>
        <v>0</v>
      </c>
      <c r="J183" s="155">
        <f>VLOOKUP(F183,'(DAS Use Only) Data Tables'!$C$18:$E$19,3,FALSE)</f>
        <v>0</v>
      </c>
      <c r="K183" s="152"/>
      <c r="L183" s="155">
        <f t="shared" si="16"/>
        <v>0</v>
      </c>
    </row>
    <row r="184" spans="2:12" s="144" customFormat="1" ht="11.25" x14ac:dyDescent="0.2">
      <c r="B184" s="153">
        <f t="shared" si="12"/>
        <v>168</v>
      </c>
      <c r="C184" s="243"/>
      <c r="D184" s="243"/>
      <c r="E184" s="154"/>
      <c r="F184" s="154" t="s">
        <v>0</v>
      </c>
      <c r="G184" s="153">
        <f t="shared" si="15"/>
        <v>0</v>
      </c>
      <c r="H184" s="152"/>
      <c r="I184" s="155">
        <f>VLOOKUP($F184,'(DAS Use Only) Data Tables'!$C$18:$E$19,2,FALSE)</f>
        <v>0</v>
      </c>
      <c r="J184" s="155">
        <f>VLOOKUP(F184,'(DAS Use Only) Data Tables'!$C$18:$E$19,3,FALSE)</f>
        <v>0</v>
      </c>
      <c r="K184" s="152"/>
      <c r="L184" s="155">
        <f t="shared" si="16"/>
        <v>0</v>
      </c>
    </row>
    <row r="185" spans="2:12" s="144" customFormat="1" ht="11.25" x14ac:dyDescent="0.2">
      <c r="B185" s="153">
        <f t="shared" si="12"/>
        <v>169</v>
      </c>
      <c r="C185" s="243"/>
      <c r="D185" s="243"/>
      <c r="E185" s="154"/>
      <c r="F185" s="154" t="s">
        <v>0</v>
      </c>
      <c r="G185" s="153">
        <f t="shared" si="15"/>
        <v>0</v>
      </c>
      <c r="H185" s="152"/>
      <c r="I185" s="155">
        <f>VLOOKUP($F185,'(DAS Use Only) Data Tables'!$C$18:$E$19,2,FALSE)</f>
        <v>0</v>
      </c>
      <c r="J185" s="155">
        <f>VLOOKUP(F185,'(DAS Use Only) Data Tables'!$C$18:$E$19,3,FALSE)</f>
        <v>0</v>
      </c>
      <c r="K185" s="152"/>
      <c r="L185" s="155">
        <f t="shared" si="16"/>
        <v>0</v>
      </c>
    </row>
    <row r="186" spans="2:12" s="144" customFormat="1" ht="11.25" x14ac:dyDescent="0.2">
      <c r="B186" s="153">
        <f t="shared" si="12"/>
        <v>170</v>
      </c>
      <c r="C186" s="243"/>
      <c r="D186" s="243"/>
      <c r="E186" s="154"/>
      <c r="F186" s="154" t="s">
        <v>0</v>
      </c>
      <c r="G186" s="153">
        <f t="shared" si="15"/>
        <v>0</v>
      </c>
      <c r="H186" s="152"/>
      <c r="I186" s="155">
        <f>VLOOKUP($F186,'(DAS Use Only) Data Tables'!$C$18:$E$19,2,FALSE)</f>
        <v>0</v>
      </c>
      <c r="J186" s="155">
        <f>VLOOKUP(F186,'(DAS Use Only) Data Tables'!$C$18:$E$19,3,FALSE)</f>
        <v>0</v>
      </c>
      <c r="K186" s="152"/>
      <c r="L186" s="155">
        <f t="shared" si="16"/>
        <v>0</v>
      </c>
    </row>
    <row r="187" spans="2:12" s="144" customFormat="1" ht="11.25" x14ac:dyDescent="0.2">
      <c r="B187" s="153">
        <f t="shared" si="12"/>
        <v>171</v>
      </c>
      <c r="C187" s="243"/>
      <c r="D187" s="243"/>
      <c r="E187" s="154"/>
      <c r="F187" s="154" t="s">
        <v>0</v>
      </c>
      <c r="G187" s="153">
        <f t="shared" si="15"/>
        <v>0</v>
      </c>
      <c r="H187" s="152"/>
      <c r="I187" s="155">
        <f>VLOOKUP($F187,'(DAS Use Only) Data Tables'!$C$18:$E$19,2,FALSE)</f>
        <v>0</v>
      </c>
      <c r="J187" s="155">
        <f>VLOOKUP(F187,'(DAS Use Only) Data Tables'!$C$18:$E$19,3,FALSE)</f>
        <v>0</v>
      </c>
      <c r="K187" s="152"/>
      <c r="L187" s="155">
        <f t="shared" si="16"/>
        <v>0</v>
      </c>
    </row>
    <row r="188" spans="2:12" s="144" customFormat="1" ht="11.25" x14ac:dyDescent="0.2">
      <c r="B188" s="153">
        <f t="shared" si="12"/>
        <v>172</v>
      </c>
      <c r="C188" s="243"/>
      <c r="D188" s="243"/>
      <c r="E188" s="154"/>
      <c r="F188" s="154" t="s">
        <v>0</v>
      </c>
      <c r="G188" s="153">
        <f t="shared" si="15"/>
        <v>0</v>
      </c>
      <c r="H188" s="152"/>
      <c r="I188" s="155">
        <f>VLOOKUP($F188,'(DAS Use Only) Data Tables'!$C$18:$E$19,2,FALSE)</f>
        <v>0</v>
      </c>
      <c r="J188" s="155">
        <f>VLOOKUP(F188,'(DAS Use Only) Data Tables'!$C$18:$E$19,3,FALSE)</f>
        <v>0</v>
      </c>
      <c r="K188" s="152"/>
      <c r="L188" s="155">
        <f t="shared" si="16"/>
        <v>0</v>
      </c>
    </row>
    <row r="189" spans="2:12" s="144" customFormat="1" ht="11.25" x14ac:dyDescent="0.2">
      <c r="B189" s="153">
        <f t="shared" si="12"/>
        <v>173</v>
      </c>
      <c r="C189" s="243"/>
      <c r="D189" s="243"/>
      <c r="E189" s="154"/>
      <c r="F189" s="154" t="s">
        <v>0</v>
      </c>
      <c r="G189" s="153">
        <f t="shared" si="15"/>
        <v>0</v>
      </c>
      <c r="H189" s="152"/>
      <c r="I189" s="155">
        <f>VLOOKUP($F189,'(DAS Use Only) Data Tables'!$C$18:$E$19,2,FALSE)</f>
        <v>0</v>
      </c>
      <c r="J189" s="155">
        <f>VLOOKUP(F189,'(DAS Use Only) Data Tables'!$C$18:$E$19,3,FALSE)</f>
        <v>0</v>
      </c>
      <c r="K189" s="152"/>
      <c r="L189" s="155">
        <f t="shared" si="16"/>
        <v>0</v>
      </c>
    </row>
    <row r="190" spans="2:12" s="144" customFormat="1" ht="11.25" x14ac:dyDescent="0.2">
      <c r="B190" s="153">
        <f t="shared" ref="B190:B253" si="17">B189+1</f>
        <v>174</v>
      </c>
      <c r="C190" s="243"/>
      <c r="D190" s="243"/>
      <c r="E190" s="154"/>
      <c r="F190" s="154" t="s">
        <v>0</v>
      </c>
      <c r="G190" s="153">
        <f t="shared" si="15"/>
        <v>0</v>
      </c>
      <c r="H190" s="152"/>
      <c r="I190" s="155">
        <f>VLOOKUP($F190,'(DAS Use Only) Data Tables'!$C$18:$E$19,2,FALSE)</f>
        <v>0</v>
      </c>
      <c r="J190" s="155">
        <f>VLOOKUP(F190,'(DAS Use Only) Data Tables'!$C$18:$E$19,3,FALSE)</f>
        <v>0</v>
      </c>
      <c r="K190" s="152"/>
      <c r="L190" s="155">
        <f t="shared" si="16"/>
        <v>0</v>
      </c>
    </row>
    <row r="191" spans="2:12" s="144" customFormat="1" ht="11.25" x14ac:dyDescent="0.2">
      <c r="B191" s="153">
        <f t="shared" si="17"/>
        <v>175</v>
      </c>
      <c r="C191" s="243"/>
      <c r="D191" s="243"/>
      <c r="E191" s="154"/>
      <c r="F191" s="154" t="s">
        <v>0</v>
      </c>
      <c r="G191" s="153">
        <f t="shared" si="15"/>
        <v>0</v>
      </c>
      <c r="H191" s="152"/>
      <c r="I191" s="155">
        <f>VLOOKUP($F191,'(DAS Use Only) Data Tables'!$C$18:$E$19,2,FALSE)</f>
        <v>0</v>
      </c>
      <c r="J191" s="155">
        <f>VLOOKUP(F191,'(DAS Use Only) Data Tables'!$C$18:$E$19,3,FALSE)</f>
        <v>0</v>
      </c>
      <c r="K191" s="152"/>
      <c r="L191" s="155">
        <f t="shared" si="16"/>
        <v>0</v>
      </c>
    </row>
    <row r="192" spans="2:12" s="144" customFormat="1" ht="11.25" x14ac:dyDescent="0.2">
      <c r="B192" s="153">
        <f t="shared" si="17"/>
        <v>176</v>
      </c>
      <c r="C192" s="243"/>
      <c r="D192" s="243"/>
      <c r="E192" s="154"/>
      <c r="F192" s="154" t="s">
        <v>0</v>
      </c>
      <c r="G192" s="153">
        <f t="shared" si="15"/>
        <v>0</v>
      </c>
      <c r="H192" s="152"/>
      <c r="I192" s="155">
        <f>VLOOKUP($F192,'(DAS Use Only) Data Tables'!$C$18:$E$19,2,FALSE)</f>
        <v>0</v>
      </c>
      <c r="J192" s="155">
        <f>VLOOKUP(F192,'(DAS Use Only) Data Tables'!$C$18:$E$19,3,FALSE)</f>
        <v>0</v>
      </c>
      <c r="K192" s="152"/>
      <c r="L192" s="155">
        <f t="shared" si="16"/>
        <v>0</v>
      </c>
    </row>
    <row r="193" spans="2:12" s="144" customFormat="1" ht="11.25" x14ac:dyDescent="0.2">
      <c r="B193" s="153">
        <f t="shared" si="17"/>
        <v>177</v>
      </c>
      <c r="C193" s="243"/>
      <c r="D193" s="243"/>
      <c r="E193" s="154"/>
      <c r="F193" s="154" t="s">
        <v>0</v>
      </c>
      <c r="G193" s="153">
        <f t="shared" si="15"/>
        <v>0</v>
      </c>
      <c r="H193" s="152"/>
      <c r="I193" s="155">
        <f>VLOOKUP($F193,'(DAS Use Only) Data Tables'!$C$18:$E$19,2,FALSE)</f>
        <v>0</v>
      </c>
      <c r="J193" s="155">
        <f>VLOOKUP(F193,'(DAS Use Only) Data Tables'!$C$18:$E$19,3,FALSE)</f>
        <v>0</v>
      </c>
      <c r="K193" s="152"/>
      <c r="L193" s="155">
        <f t="shared" si="16"/>
        <v>0</v>
      </c>
    </row>
    <row r="194" spans="2:12" s="144" customFormat="1" ht="11.25" x14ac:dyDescent="0.2">
      <c r="B194" s="153">
        <f t="shared" si="17"/>
        <v>178</v>
      </c>
      <c r="C194" s="243"/>
      <c r="D194" s="243"/>
      <c r="E194" s="154"/>
      <c r="F194" s="154" t="s">
        <v>0</v>
      </c>
      <c r="G194" s="153">
        <f t="shared" si="15"/>
        <v>0</v>
      </c>
      <c r="H194" s="152"/>
      <c r="I194" s="155">
        <f>VLOOKUP($F194,'(DAS Use Only) Data Tables'!$C$18:$E$19,2,FALSE)</f>
        <v>0</v>
      </c>
      <c r="J194" s="155">
        <f>VLOOKUP(F194,'(DAS Use Only) Data Tables'!$C$18:$E$19,3,FALSE)</f>
        <v>0</v>
      </c>
      <c r="K194" s="152"/>
      <c r="L194" s="155">
        <f t="shared" si="16"/>
        <v>0</v>
      </c>
    </row>
    <row r="195" spans="2:12" s="144" customFormat="1" ht="11.25" x14ac:dyDescent="0.2">
      <c r="B195" s="153">
        <f t="shared" si="17"/>
        <v>179</v>
      </c>
      <c r="C195" s="243"/>
      <c r="D195" s="243"/>
      <c r="E195" s="154"/>
      <c r="F195" s="154" t="s">
        <v>0</v>
      </c>
      <c r="G195" s="153">
        <f t="shared" si="15"/>
        <v>0</v>
      </c>
      <c r="H195" s="152"/>
      <c r="I195" s="155">
        <f>VLOOKUP($F195,'(DAS Use Only) Data Tables'!$C$18:$E$19,2,FALSE)</f>
        <v>0</v>
      </c>
      <c r="J195" s="155">
        <f>VLOOKUP(F195,'(DAS Use Only) Data Tables'!$C$18:$E$19,3,FALSE)</f>
        <v>0</v>
      </c>
      <c r="K195" s="152"/>
      <c r="L195" s="155">
        <f t="shared" si="16"/>
        <v>0</v>
      </c>
    </row>
    <row r="196" spans="2:12" s="144" customFormat="1" ht="11.25" x14ac:dyDescent="0.2">
      <c r="B196" s="153">
        <f t="shared" si="17"/>
        <v>180</v>
      </c>
      <c r="C196" s="243"/>
      <c r="D196" s="243"/>
      <c r="E196" s="154"/>
      <c r="F196" s="154" t="s">
        <v>0</v>
      </c>
      <c r="G196" s="153">
        <f t="shared" si="15"/>
        <v>0</v>
      </c>
      <c r="H196" s="152"/>
      <c r="I196" s="155">
        <f>VLOOKUP($F196,'(DAS Use Only) Data Tables'!$C$18:$E$19,2,FALSE)</f>
        <v>0</v>
      </c>
      <c r="J196" s="155">
        <f>VLOOKUP(F196,'(DAS Use Only) Data Tables'!$C$18:$E$19,3,FALSE)</f>
        <v>0</v>
      </c>
      <c r="K196" s="152"/>
      <c r="L196" s="155">
        <f t="shared" si="16"/>
        <v>0</v>
      </c>
    </row>
    <row r="197" spans="2:12" s="144" customFormat="1" ht="11.25" x14ac:dyDescent="0.2">
      <c r="B197" s="153">
        <f t="shared" si="17"/>
        <v>181</v>
      </c>
      <c r="C197" s="243"/>
      <c r="D197" s="243"/>
      <c r="E197" s="154"/>
      <c r="F197" s="154" t="s">
        <v>0</v>
      </c>
      <c r="G197" s="153">
        <f t="shared" si="15"/>
        <v>0</v>
      </c>
      <c r="H197" s="152"/>
      <c r="I197" s="155">
        <f>VLOOKUP($F197,'(DAS Use Only) Data Tables'!$C$18:$E$19,2,FALSE)</f>
        <v>0</v>
      </c>
      <c r="J197" s="155">
        <f>VLOOKUP(F197,'(DAS Use Only) Data Tables'!$C$18:$E$19,3,FALSE)</f>
        <v>0</v>
      </c>
      <c r="K197" s="152"/>
      <c r="L197" s="155">
        <f t="shared" si="16"/>
        <v>0</v>
      </c>
    </row>
    <row r="198" spans="2:12" s="144" customFormat="1" ht="11.25" x14ac:dyDescent="0.2">
      <c r="B198" s="153">
        <f t="shared" si="17"/>
        <v>182</v>
      </c>
      <c r="C198" s="243"/>
      <c r="D198" s="243"/>
      <c r="E198" s="154"/>
      <c r="F198" s="154" t="s">
        <v>0</v>
      </c>
      <c r="G198" s="153">
        <f t="shared" si="15"/>
        <v>0</v>
      </c>
      <c r="H198" s="152"/>
      <c r="I198" s="155">
        <f>VLOOKUP($F198,'(DAS Use Only) Data Tables'!$C$18:$E$19,2,FALSE)</f>
        <v>0</v>
      </c>
      <c r="J198" s="155">
        <f>VLOOKUP(F198,'(DAS Use Only) Data Tables'!$C$18:$E$19,3,FALSE)</f>
        <v>0</v>
      </c>
      <c r="K198" s="152"/>
      <c r="L198" s="155">
        <f t="shared" si="16"/>
        <v>0</v>
      </c>
    </row>
    <row r="199" spans="2:12" s="144" customFormat="1" ht="11.25" x14ac:dyDescent="0.2">
      <c r="B199" s="153">
        <f t="shared" si="17"/>
        <v>183</v>
      </c>
      <c r="C199" s="243"/>
      <c r="D199" s="243"/>
      <c r="E199" s="154"/>
      <c r="F199" s="154" t="s">
        <v>0</v>
      </c>
      <c r="G199" s="153">
        <f t="shared" si="15"/>
        <v>0</v>
      </c>
      <c r="H199" s="152"/>
      <c r="I199" s="155">
        <f>VLOOKUP($F199,'(DAS Use Only) Data Tables'!$C$18:$E$19,2,FALSE)</f>
        <v>0</v>
      </c>
      <c r="J199" s="155">
        <f>VLOOKUP(F199,'(DAS Use Only) Data Tables'!$C$18:$E$19,3,FALSE)</f>
        <v>0</v>
      </c>
      <c r="K199" s="152"/>
      <c r="L199" s="155">
        <f t="shared" si="16"/>
        <v>0</v>
      </c>
    </row>
    <row r="200" spans="2:12" s="144" customFormat="1" ht="11.25" x14ac:dyDescent="0.2">
      <c r="B200" s="153">
        <f t="shared" si="17"/>
        <v>184</v>
      </c>
      <c r="C200" s="243"/>
      <c r="D200" s="243"/>
      <c r="E200" s="154"/>
      <c r="F200" s="154" t="s">
        <v>0</v>
      </c>
      <c r="G200" s="153">
        <f t="shared" si="15"/>
        <v>0</v>
      </c>
      <c r="H200" s="152"/>
      <c r="I200" s="155">
        <f>VLOOKUP($F200,'(DAS Use Only) Data Tables'!$C$18:$E$19,2,FALSE)</f>
        <v>0</v>
      </c>
      <c r="J200" s="155">
        <f>VLOOKUP(F200,'(DAS Use Only) Data Tables'!$C$18:$E$19,3,FALSE)</f>
        <v>0</v>
      </c>
      <c r="K200" s="152"/>
      <c r="L200" s="155">
        <f t="shared" si="16"/>
        <v>0</v>
      </c>
    </row>
    <row r="201" spans="2:12" s="144" customFormat="1" ht="11.25" x14ac:dyDescent="0.2">
      <c r="B201" s="153">
        <f t="shared" si="17"/>
        <v>185</v>
      </c>
      <c r="C201" s="243"/>
      <c r="D201" s="243"/>
      <c r="E201" s="154"/>
      <c r="F201" s="154" t="s">
        <v>0</v>
      </c>
      <c r="G201" s="153">
        <f t="shared" si="15"/>
        <v>0</v>
      </c>
      <c r="H201" s="152"/>
      <c r="I201" s="155">
        <f>VLOOKUP($F201,'(DAS Use Only) Data Tables'!$C$18:$E$19,2,FALSE)</f>
        <v>0</v>
      </c>
      <c r="J201" s="155">
        <f>VLOOKUP(F201,'(DAS Use Only) Data Tables'!$C$18:$E$19,3,FALSE)</f>
        <v>0</v>
      </c>
      <c r="K201" s="152"/>
      <c r="L201" s="155">
        <f t="shared" si="16"/>
        <v>0</v>
      </c>
    </row>
    <row r="202" spans="2:12" s="144" customFormat="1" ht="11.25" x14ac:dyDescent="0.2">
      <c r="B202" s="153">
        <f>B201+1</f>
        <v>186</v>
      </c>
      <c r="C202" s="243"/>
      <c r="D202" s="243"/>
      <c r="E202" s="154"/>
      <c r="F202" s="154" t="s">
        <v>0</v>
      </c>
      <c r="G202" s="153">
        <f t="shared" si="15"/>
        <v>0</v>
      </c>
      <c r="H202" s="152"/>
      <c r="I202" s="155">
        <f>VLOOKUP($F202,'(DAS Use Only) Data Tables'!$C$18:$E$19,2,FALSE)</f>
        <v>0</v>
      </c>
      <c r="J202" s="155">
        <f>VLOOKUP(F202,'(DAS Use Only) Data Tables'!$C$18:$E$19,3,FALSE)</f>
        <v>0</v>
      </c>
      <c r="K202" s="152"/>
      <c r="L202" s="155">
        <f t="shared" si="16"/>
        <v>0</v>
      </c>
    </row>
    <row r="203" spans="2:12" s="144" customFormat="1" ht="11.25" x14ac:dyDescent="0.2">
      <c r="B203" s="153">
        <f t="shared" si="17"/>
        <v>187</v>
      </c>
      <c r="C203" s="243"/>
      <c r="D203" s="243"/>
      <c r="E203" s="154"/>
      <c r="F203" s="154" t="s">
        <v>0</v>
      </c>
      <c r="G203" s="153">
        <f t="shared" si="15"/>
        <v>0</v>
      </c>
      <c r="H203" s="152"/>
      <c r="I203" s="155">
        <f>VLOOKUP($F203,'(DAS Use Only) Data Tables'!$C$18:$E$19,2,FALSE)</f>
        <v>0</v>
      </c>
      <c r="J203" s="155">
        <f>VLOOKUP(F203,'(DAS Use Only) Data Tables'!$C$18:$E$19,3,FALSE)</f>
        <v>0</v>
      </c>
      <c r="K203" s="152"/>
      <c r="L203" s="155">
        <f t="shared" si="16"/>
        <v>0</v>
      </c>
    </row>
    <row r="204" spans="2:12" s="144" customFormat="1" ht="11.25" x14ac:dyDescent="0.2">
      <c r="B204" s="153">
        <f t="shared" si="17"/>
        <v>188</v>
      </c>
      <c r="C204" s="243"/>
      <c r="D204" s="243"/>
      <c r="E204" s="154"/>
      <c r="F204" s="154" t="s">
        <v>0</v>
      </c>
      <c r="G204" s="153">
        <f t="shared" si="15"/>
        <v>0</v>
      </c>
      <c r="H204" s="152"/>
      <c r="I204" s="155">
        <f>VLOOKUP($F204,'(DAS Use Only) Data Tables'!$C$18:$E$19,2,FALSE)</f>
        <v>0</v>
      </c>
      <c r="J204" s="155">
        <f>VLOOKUP(F204,'(DAS Use Only) Data Tables'!$C$18:$E$19,3,FALSE)</f>
        <v>0</v>
      </c>
      <c r="K204" s="152"/>
      <c r="L204" s="155">
        <f t="shared" si="16"/>
        <v>0</v>
      </c>
    </row>
    <row r="205" spans="2:12" s="144" customFormat="1" ht="11.25" x14ac:dyDescent="0.2">
      <c r="B205" s="153">
        <f t="shared" si="17"/>
        <v>189</v>
      </c>
      <c r="C205" s="243"/>
      <c r="D205" s="243"/>
      <c r="E205" s="154"/>
      <c r="F205" s="154" t="s">
        <v>0</v>
      </c>
      <c r="G205" s="153">
        <f t="shared" si="15"/>
        <v>0</v>
      </c>
      <c r="H205" s="152"/>
      <c r="I205" s="155">
        <f>VLOOKUP($F205,'(DAS Use Only) Data Tables'!$C$18:$E$19,2,FALSE)</f>
        <v>0</v>
      </c>
      <c r="J205" s="155">
        <f>VLOOKUP(F205,'(DAS Use Only) Data Tables'!$C$18:$E$19,3,FALSE)</f>
        <v>0</v>
      </c>
      <c r="K205" s="152"/>
      <c r="L205" s="155">
        <f t="shared" si="16"/>
        <v>0</v>
      </c>
    </row>
    <row r="206" spans="2:12" s="144" customFormat="1" ht="11.25" x14ac:dyDescent="0.2">
      <c r="B206" s="153">
        <f t="shared" si="17"/>
        <v>190</v>
      </c>
      <c r="C206" s="243"/>
      <c r="D206" s="243"/>
      <c r="E206" s="154"/>
      <c r="F206" s="154" t="s">
        <v>0</v>
      </c>
      <c r="G206" s="153">
        <f t="shared" si="15"/>
        <v>0</v>
      </c>
      <c r="H206" s="152"/>
      <c r="I206" s="155">
        <f>VLOOKUP($F206,'(DAS Use Only) Data Tables'!$C$18:$E$19,2,FALSE)</f>
        <v>0</v>
      </c>
      <c r="J206" s="155">
        <f>VLOOKUP(F206,'(DAS Use Only) Data Tables'!$C$18:$E$19,3,FALSE)</f>
        <v>0</v>
      </c>
      <c r="K206" s="152"/>
      <c r="L206" s="155">
        <f t="shared" si="16"/>
        <v>0</v>
      </c>
    </row>
    <row r="207" spans="2:12" s="144" customFormat="1" ht="11.25" x14ac:dyDescent="0.2">
      <c r="B207" s="153">
        <f t="shared" si="17"/>
        <v>191</v>
      </c>
      <c r="C207" s="243"/>
      <c r="D207" s="243"/>
      <c r="E207" s="154"/>
      <c r="F207" s="154" t="s">
        <v>0</v>
      </c>
      <c r="G207" s="153">
        <f t="shared" si="15"/>
        <v>0</v>
      </c>
      <c r="H207" s="152"/>
      <c r="I207" s="155">
        <f>VLOOKUP($F207,'(DAS Use Only) Data Tables'!$C$18:$E$19,2,FALSE)</f>
        <v>0</v>
      </c>
      <c r="J207" s="155">
        <f>VLOOKUP(F207,'(DAS Use Only) Data Tables'!$C$18:$E$19,3,FALSE)</f>
        <v>0</v>
      </c>
      <c r="K207" s="152"/>
      <c r="L207" s="155">
        <f t="shared" si="16"/>
        <v>0</v>
      </c>
    </row>
    <row r="208" spans="2:12" s="144" customFormat="1" ht="11.25" x14ac:dyDescent="0.2">
      <c r="B208" s="153">
        <f t="shared" si="17"/>
        <v>192</v>
      </c>
      <c r="C208" s="243"/>
      <c r="D208" s="243"/>
      <c r="E208" s="154"/>
      <c r="F208" s="154" t="s">
        <v>0</v>
      </c>
      <c r="G208" s="153">
        <f t="shared" si="15"/>
        <v>0</v>
      </c>
      <c r="H208" s="152"/>
      <c r="I208" s="155">
        <f>VLOOKUP($F208,'(DAS Use Only) Data Tables'!$C$18:$E$19,2,FALSE)</f>
        <v>0</v>
      </c>
      <c r="J208" s="155">
        <f>VLOOKUP(F208,'(DAS Use Only) Data Tables'!$C$18:$E$19,3,FALSE)</f>
        <v>0</v>
      </c>
      <c r="K208" s="152"/>
      <c r="L208" s="155">
        <f t="shared" si="16"/>
        <v>0</v>
      </c>
    </row>
    <row r="209" spans="2:12" s="144" customFormat="1" ht="11.25" x14ac:dyDescent="0.2">
      <c r="B209" s="153">
        <f t="shared" si="17"/>
        <v>193</v>
      </c>
      <c r="C209" s="243"/>
      <c r="D209" s="243"/>
      <c r="E209" s="154"/>
      <c r="F209" s="154" t="s">
        <v>0</v>
      </c>
      <c r="G209" s="153">
        <f t="shared" si="15"/>
        <v>0</v>
      </c>
      <c r="H209" s="152"/>
      <c r="I209" s="155">
        <f>VLOOKUP($F209,'(DAS Use Only) Data Tables'!$C$18:$E$19,2,FALSE)</f>
        <v>0</v>
      </c>
      <c r="J209" s="155">
        <f>VLOOKUP(F209,'(DAS Use Only) Data Tables'!$C$18:$E$19,3,FALSE)</f>
        <v>0</v>
      </c>
      <c r="K209" s="152"/>
      <c r="L209" s="155">
        <f t="shared" si="16"/>
        <v>0</v>
      </c>
    </row>
    <row r="210" spans="2:12" s="144" customFormat="1" ht="11.25" x14ac:dyDescent="0.2">
      <c r="B210" s="153">
        <f t="shared" si="17"/>
        <v>194</v>
      </c>
      <c r="C210" s="243"/>
      <c r="D210" s="243"/>
      <c r="E210" s="154"/>
      <c r="F210" s="154" t="s">
        <v>0</v>
      </c>
      <c r="G210" s="153">
        <f t="shared" si="15"/>
        <v>0</v>
      </c>
      <c r="H210" s="152"/>
      <c r="I210" s="155">
        <f>VLOOKUP($F210,'(DAS Use Only) Data Tables'!$C$18:$E$19,2,FALSE)</f>
        <v>0</v>
      </c>
      <c r="J210" s="155">
        <f>VLOOKUP(F210,'(DAS Use Only) Data Tables'!$C$18:$E$19,3,FALSE)</f>
        <v>0</v>
      </c>
      <c r="K210" s="152"/>
      <c r="L210" s="155">
        <f t="shared" si="16"/>
        <v>0</v>
      </c>
    </row>
    <row r="211" spans="2:12" s="144" customFormat="1" ht="11.25" x14ac:dyDescent="0.2">
      <c r="B211" s="153">
        <f t="shared" si="17"/>
        <v>195</v>
      </c>
      <c r="C211" s="243"/>
      <c r="D211" s="243"/>
      <c r="E211" s="154"/>
      <c r="F211" s="154" t="s">
        <v>0</v>
      </c>
      <c r="G211" s="153">
        <f t="shared" si="15"/>
        <v>0</v>
      </c>
      <c r="H211" s="152"/>
      <c r="I211" s="155">
        <f>VLOOKUP($F211,'(DAS Use Only) Data Tables'!$C$18:$E$19,2,FALSE)</f>
        <v>0</v>
      </c>
      <c r="J211" s="155">
        <f>VLOOKUP(F211,'(DAS Use Only) Data Tables'!$C$18:$E$19,3,FALSE)</f>
        <v>0</v>
      </c>
      <c r="K211" s="152"/>
      <c r="L211" s="155">
        <f t="shared" si="16"/>
        <v>0</v>
      </c>
    </row>
    <row r="212" spans="2:12" s="144" customFormat="1" ht="11.25" x14ac:dyDescent="0.2">
      <c r="B212" s="153">
        <f t="shared" si="17"/>
        <v>196</v>
      </c>
      <c r="C212" s="243"/>
      <c r="D212" s="243"/>
      <c r="E212" s="154"/>
      <c r="F212" s="154" t="s">
        <v>0</v>
      </c>
      <c r="G212" s="153">
        <f t="shared" si="15"/>
        <v>0</v>
      </c>
      <c r="H212" s="152"/>
      <c r="I212" s="155">
        <f>VLOOKUP($F212,'(DAS Use Only) Data Tables'!$C$18:$E$19,2,FALSE)</f>
        <v>0</v>
      </c>
      <c r="J212" s="155">
        <f>VLOOKUP(F212,'(DAS Use Only) Data Tables'!$C$18:$E$19,3,FALSE)</f>
        <v>0</v>
      </c>
      <c r="K212" s="152"/>
      <c r="L212" s="155">
        <f t="shared" si="16"/>
        <v>0</v>
      </c>
    </row>
    <row r="213" spans="2:12" s="144" customFormat="1" ht="11.25" x14ac:dyDescent="0.2">
      <c r="B213" s="153">
        <f t="shared" si="17"/>
        <v>197</v>
      </c>
      <c r="C213" s="243"/>
      <c r="D213" s="243"/>
      <c r="E213" s="154"/>
      <c r="F213" s="154" t="s">
        <v>0</v>
      </c>
      <c r="G213" s="153">
        <f t="shared" si="15"/>
        <v>0</v>
      </c>
      <c r="H213" s="152"/>
      <c r="I213" s="155">
        <f>VLOOKUP($F213,'(DAS Use Only) Data Tables'!$C$18:$E$19,2,FALSE)</f>
        <v>0</v>
      </c>
      <c r="J213" s="155">
        <f>VLOOKUP(F213,'(DAS Use Only) Data Tables'!$C$18:$E$19,3,FALSE)</f>
        <v>0</v>
      </c>
      <c r="K213" s="152"/>
      <c r="L213" s="155">
        <f t="shared" si="16"/>
        <v>0</v>
      </c>
    </row>
    <row r="214" spans="2:12" s="144" customFormat="1" ht="11.25" x14ac:dyDescent="0.2">
      <c r="B214" s="153">
        <f t="shared" si="17"/>
        <v>198</v>
      </c>
      <c r="C214" s="243"/>
      <c r="D214" s="243"/>
      <c r="E214" s="154"/>
      <c r="F214" s="154" t="s">
        <v>0</v>
      </c>
      <c r="G214" s="153">
        <f t="shared" si="15"/>
        <v>0</v>
      </c>
      <c r="H214" s="152"/>
      <c r="I214" s="155">
        <f>VLOOKUP($F214,'(DAS Use Only) Data Tables'!$C$18:$E$19,2,FALSE)</f>
        <v>0</v>
      </c>
      <c r="J214" s="155">
        <f>VLOOKUP(F214,'(DAS Use Only) Data Tables'!$C$18:$E$19,3,FALSE)</f>
        <v>0</v>
      </c>
      <c r="K214" s="152"/>
      <c r="L214" s="155">
        <f t="shared" si="16"/>
        <v>0</v>
      </c>
    </row>
    <row r="215" spans="2:12" s="144" customFormat="1" ht="11.25" x14ac:dyDescent="0.2">
      <c r="B215" s="153">
        <f t="shared" si="17"/>
        <v>199</v>
      </c>
      <c r="C215" s="243"/>
      <c r="D215" s="243"/>
      <c r="E215" s="154"/>
      <c r="F215" s="154" t="s">
        <v>0</v>
      </c>
      <c r="G215" s="153">
        <f t="shared" si="15"/>
        <v>0</v>
      </c>
      <c r="H215" s="152"/>
      <c r="I215" s="155">
        <f>VLOOKUP($F215,'(DAS Use Only) Data Tables'!$C$18:$E$19,2,FALSE)</f>
        <v>0</v>
      </c>
      <c r="J215" s="155">
        <f>VLOOKUP(F215,'(DAS Use Only) Data Tables'!$C$18:$E$19,3,FALSE)</f>
        <v>0</v>
      </c>
      <c r="K215" s="152"/>
      <c r="L215" s="155">
        <f t="shared" si="16"/>
        <v>0</v>
      </c>
    </row>
    <row r="216" spans="2:12" s="144" customFormat="1" ht="11.25" x14ac:dyDescent="0.2">
      <c r="B216" s="153">
        <f t="shared" si="17"/>
        <v>200</v>
      </c>
      <c r="C216" s="243"/>
      <c r="D216" s="243"/>
      <c r="E216" s="154"/>
      <c r="F216" s="154" t="s">
        <v>0</v>
      </c>
      <c r="G216" s="153">
        <f t="shared" si="15"/>
        <v>0</v>
      </c>
      <c r="H216" s="152"/>
      <c r="I216" s="155">
        <f>VLOOKUP($F216,'(DAS Use Only) Data Tables'!$C$18:$E$19,2,FALSE)</f>
        <v>0</v>
      </c>
      <c r="J216" s="155">
        <f>VLOOKUP(F216,'(DAS Use Only) Data Tables'!$C$18:$E$19,3,FALSE)</f>
        <v>0</v>
      </c>
      <c r="K216" s="152"/>
      <c r="L216" s="155">
        <f t="shared" si="16"/>
        <v>0</v>
      </c>
    </row>
    <row r="217" spans="2:12" s="144" customFormat="1" ht="11.25" x14ac:dyDescent="0.2">
      <c r="B217" s="153">
        <f t="shared" si="17"/>
        <v>201</v>
      </c>
      <c r="C217" s="243"/>
      <c r="D217" s="243"/>
      <c r="E217" s="154"/>
      <c r="F217" s="154" t="s">
        <v>0</v>
      </c>
      <c r="G217" s="153">
        <f t="shared" si="15"/>
        <v>0</v>
      </c>
      <c r="H217" s="152"/>
      <c r="I217" s="155">
        <f>VLOOKUP($F217,'(DAS Use Only) Data Tables'!$C$18:$E$19,2,FALSE)</f>
        <v>0</v>
      </c>
      <c r="J217" s="155">
        <f>VLOOKUP(F217,'(DAS Use Only) Data Tables'!$C$18:$E$19,3,FALSE)</f>
        <v>0</v>
      </c>
      <c r="K217" s="152"/>
      <c r="L217" s="155">
        <f t="shared" si="16"/>
        <v>0</v>
      </c>
    </row>
    <row r="218" spans="2:12" s="144" customFormat="1" ht="11.25" x14ac:dyDescent="0.2">
      <c r="B218" s="153">
        <f t="shared" si="17"/>
        <v>202</v>
      </c>
      <c r="C218" s="243"/>
      <c r="D218" s="243"/>
      <c r="E218" s="154"/>
      <c r="F218" s="154" t="s">
        <v>0</v>
      </c>
      <c r="G218" s="153">
        <f t="shared" si="15"/>
        <v>0</v>
      </c>
      <c r="H218" s="152"/>
      <c r="I218" s="155">
        <f>VLOOKUP($F218,'(DAS Use Only) Data Tables'!$C$18:$E$19,2,FALSE)</f>
        <v>0</v>
      </c>
      <c r="J218" s="155">
        <f>VLOOKUP(F218,'(DAS Use Only) Data Tables'!$C$18:$E$19,3,FALSE)</f>
        <v>0</v>
      </c>
      <c r="K218" s="152"/>
      <c r="L218" s="155">
        <f t="shared" si="16"/>
        <v>0</v>
      </c>
    </row>
    <row r="219" spans="2:12" s="144" customFormat="1" ht="11.25" x14ac:dyDescent="0.2">
      <c r="B219" s="153">
        <f t="shared" si="17"/>
        <v>203</v>
      </c>
      <c r="C219" s="243"/>
      <c r="D219" s="243"/>
      <c r="E219" s="154"/>
      <c r="F219" s="154" t="s">
        <v>0</v>
      </c>
      <c r="G219" s="153">
        <f t="shared" si="15"/>
        <v>0</v>
      </c>
      <c r="H219" s="152"/>
      <c r="I219" s="155">
        <f>VLOOKUP($F219,'(DAS Use Only) Data Tables'!$C$18:$E$19,2,FALSE)</f>
        <v>0</v>
      </c>
      <c r="J219" s="155">
        <f>VLOOKUP(F219,'(DAS Use Only) Data Tables'!$C$18:$E$19,3,FALSE)</f>
        <v>0</v>
      </c>
      <c r="K219" s="152"/>
      <c r="L219" s="155">
        <f t="shared" si="16"/>
        <v>0</v>
      </c>
    </row>
    <row r="220" spans="2:12" s="144" customFormat="1" ht="11.25" x14ac:dyDescent="0.2">
      <c r="B220" s="153">
        <f t="shared" si="17"/>
        <v>204</v>
      </c>
      <c r="C220" s="243"/>
      <c r="D220" s="243"/>
      <c r="E220" s="154"/>
      <c r="F220" s="154" t="s">
        <v>0</v>
      </c>
      <c r="G220" s="153">
        <f t="shared" si="15"/>
        <v>0</v>
      </c>
      <c r="H220" s="152"/>
      <c r="I220" s="155">
        <f>VLOOKUP($F220,'(DAS Use Only) Data Tables'!$C$18:$E$19,2,FALSE)</f>
        <v>0</v>
      </c>
      <c r="J220" s="155">
        <f>VLOOKUP(F220,'(DAS Use Only) Data Tables'!$C$18:$E$19,3,FALSE)</f>
        <v>0</v>
      </c>
      <c r="K220" s="152"/>
      <c r="L220" s="155">
        <f t="shared" si="16"/>
        <v>0</v>
      </c>
    </row>
    <row r="221" spans="2:12" s="144" customFormat="1" ht="11.25" x14ac:dyDescent="0.2">
      <c r="B221" s="153">
        <f t="shared" si="17"/>
        <v>205</v>
      </c>
      <c r="C221" s="243"/>
      <c r="D221" s="243"/>
      <c r="E221" s="154"/>
      <c r="F221" s="154" t="s">
        <v>0</v>
      </c>
      <c r="G221" s="153">
        <f t="shared" si="15"/>
        <v>0</v>
      </c>
      <c r="H221" s="152"/>
      <c r="I221" s="155">
        <f>VLOOKUP($F221,'(DAS Use Only) Data Tables'!$C$18:$E$19,2,FALSE)</f>
        <v>0</v>
      </c>
      <c r="J221" s="155">
        <f>VLOOKUP(F221,'(DAS Use Only) Data Tables'!$C$18:$E$19,3,FALSE)</f>
        <v>0</v>
      </c>
      <c r="K221" s="152"/>
      <c r="L221" s="155">
        <f t="shared" si="16"/>
        <v>0</v>
      </c>
    </row>
    <row r="222" spans="2:12" s="144" customFormat="1" ht="11.25" x14ac:dyDescent="0.2">
      <c r="B222" s="153">
        <f t="shared" si="17"/>
        <v>206</v>
      </c>
      <c r="C222" s="243"/>
      <c r="D222" s="243"/>
      <c r="E222" s="154"/>
      <c r="F222" s="154" t="s">
        <v>0</v>
      </c>
      <c r="G222" s="153">
        <f t="shared" si="15"/>
        <v>0</v>
      </c>
      <c r="H222" s="152"/>
      <c r="I222" s="155">
        <f>VLOOKUP($F222,'(DAS Use Only) Data Tables'!$C$18:$E$19,2,FALSE)</f>
        <v>0</v>
      </c>
      <c r="J222" s="155">
        <f>VLOOKUP(F222,'(DAS Use Only) Data Tables'!$C$18:$E$19,3,FALSE)</f>
        <v>0</v>
      </c>
      <c r="K222" s="152"/>
      <c r="L222" s="155">
        <f t="shared" si="16"/>
        <v>0</v>
      </c>
    </row>
    <row r="223" spans="2:12" s="144" customFormat="1" ht="11.25" x14ac:dyDescent="0.2">
      <c r="B223" s="153">
        <f t="shared" si="17"/>
        <v>207</v>
      </c>
      <c r="C223" s="243"/>
      <c r="D223" s="243"/>
      <c r="E223" s="154"/>
      <c r="F223" s="154" t="s">
        <v>0</v>
      </c>
      <c r="G223" s="153">
        <f t="shared" si="15"/>
        <v>0</v>
      </c>
      <c r="H223" s="152"/>
      <c r="I223" s="155">
        <f>VLOOKUP($F223,'(DAS Use Only) Data Tables'!$C$18:$E$19,2,FALSE)</f>
        <v>0</v>
      </c>
      <c r="J223" s="155">
        <f>VLOOKUP(F223,'(DAS Use Only) Data Tables'!$C$18:$E$19,3,FALSE)</f>
        <v>0</v>
      </c>
      <c r="K223" s="152"/>
      <c r="L223" s="155">
        <f t="shared" si="16"/>
        <v>0</v>
      </c>
    </row>
    <row r="224" spans="2:12" s="144" customFormat="1" ht="11.25" x14ac:dyDescent="0.2">
      <c r="B224" s="153">
        <f t="shared" si="17"/>
        <v>208</v>
      </c>
      <c r="C224" s="243"/>
      <c r="D224" s="243"/>
      <c r="E224" s="154"/>
      <c r="F224" s="154" t="s">
        <v>0</v>
      </c>
      <c r="G224" s="153">
        <f t="shared" si="15"/>
        <v>0</v>
      </c>
      <c r="H224" s="152"/>
      <c r="I224" s="155">
        <f>VLOOKUP($F224,'(DAS Use Only) Data Tables'!$C$18:$E$19,2,FALSE)</f>
        <v>0</v>
      </c>
      <c r="J224" s="155">
        <f>VLOOKUP(F224,'(DAS Use Only) Data Tables'!$C$18:$E$19,3,FALSE)</f>
        <v>0</v>
      </c>
      <c r="K224" s="152"/>
      <c r="L224" s="155">
        <f t="shared" si="16"/>
        <v>0</v>
      </c>
    </row>
    <row r="225" spans="2:12" s="144" customFormat="1" ht="11.25" x14ac:dyDescent="0.2">
      <c r="B225" s="153">
        <f t="shared" si="17"/>
        <v>209</v>
      </c>
      <c r="C225" s="243"/>
      <c r="D225" s="243"/>
      <c r="E225" s="154"/>
      <c r="F225" s="154" t="s">
        <v>0</v>
      </c>
      <c r="G225" s="153">
        <f t="shared" si="15"/>
        <v>0</v>
      </c>
      <c r="H225" s="152"/>
      <c r="I225" s="155">
        <f>VLOOKUP($F225,'(DAS Use Only) Data Tables'!$C$18:$E$19,2,FALSE)</f>
        <v>0</v>
      </c>
      <c r="J225" s="155">
        <f>VLOOKUP(F225,'(DAS Use Only) Data Tables'!$C$18:$E$19,3,FALSE)</f>
        <v>0</v>
      </c>
      <c r="K225" s="152"/>
      <c r="L225" s="155">
        <f t="shared" si="16"/>
        <v>0</v>
      </c>
    </row>
    <row r="226" spans="2:12" s="144" customFormat="1" ht="11.25" x14ac:dyDescent="0.2">
      <c r="B226" s="153">
        <f t="shared" si="17"/>
        <v>210</v>
      </c>
      <c r="C226" s="243"/>
      <c r="D226" s="243"/>
      <c r="E226" s="154"/>
      <c r="F226" s="154" t="s">
        <v>0</v>
      </c>
      <c r="G226" s="153">
        <f t="shared" si="15"/>
        <v>0</v>
      </c>
      <c r="H226" s="152"/>
      <c r="I226" s="155">
        <f>VLOOKUP($F226,'(DAS Use Only) Data Tables'!$C$18:$E$19,2,FALSE)</f>
        <v>0</v>
      </c>
      <c r="J226" s="155">
        <f>VLOOKUP(F226,'(DAS Use Only) Data Tables'!$C$18:$E$19,3,FALSE)</f>
        <v>0</v>
      </c>
      <c r="K226" s="152"/>
      <c r="L226" s="155">
        <f t="shared" si="16"/>
        <v>0</v>
      </c>
    </row>
    <row r="227" spans="2:12" s="144" customFormat="1" ht="11.25" x14ac:dyDescent="0.2">
      <c r="B227" s="153">
        <f t="shared" si="17"/>
        <v>211</v>
      </c>
      <c r="C227" s="243"/>
      <c r="D227" s="243"/>
      <c r="E227" s="154"/>
      <c r="F227" s="154" t="s">
        <v>0</v>
      </c>
      <c r="G227" s="153">
        <f t="shared" si="15"/>
        <v>0</v>
      </c>
      <c r="H227" s="152"/>
      <c r="I227" s="155">
        <f>VLOOKUP($F227,'(DAS Use Only) Data Tables'!$C$18:$E$19,2,FALSE)</f>
        <v>0</v>
      </c>
      <c r="J227" s="155">
        <f>VLOOKUP(F227,'(DAS Use Only) Data Tables'!$C$18:$E$19,3,FALSE)</f>
        <v>0</v>
      </c>
      <c r="K227" s="152"/>
      <c r="L227" s="155">
        <f t="shared" si="16"/>
        <v>0</v>
      </c>
    </row>
    <row r="228" spans="2:12" s="144" customFormat="1" ht="11.25" x14ac:dyDescent="0.2">
      <c r="B228" s="153">
        <f t="shared" si="17"/>
        <v>212</v>
      </c>
      <c r="C228" s="243"/>
      <c r="D228" s="243"/>
      <c r="E228" s="154"/>
      <c r="F228" s="154" t="s">
        <v>0</v>
      </c>
      <c r="G228" s="153">
        <f t="shared" si="15"/>
        <v>0</v>
      </c>
      <c r="H228" s="152"/>
      <c r="I228" s="155">
        <f>VLOOKUP($F228,'(DAS Use Only) Data Tables'!$C$18:$E$19,2,FALSE)</f>
        <v>0</v>
      </c>
      <c r="J228" s="155">
        <f>VLOOKUP(F228,'(DAS Use Only) Data Tables'!$C$18:$E$19,3,FALSE)</f>
        <v>0</v>
      </c>
      <c r="K228" s="152"/>
      <c r="L228" s="155">
        <f t="shared" si="16"/>
        <v>0</v>
      </c>
    </row>
    <row r="229" spans="2:12" s="144" customFormat="1" ht="11.25" x14ac:dyDescent="0.2">
      <c r="B229" s="153">
        <f t="shared" si="17"/>
        <v>213</v>
      </c>
      <c r="C229" s="243"/>
      <c r="D229" s="243"/>
      <c r="E229" s="154"/>
      <c r="F229" s="154" t="s">
        <v>0</v>
      </c>
      <c r="G229" s="153">
        <f t="shared" si="15"/>
        <v>0</v>
      </c>
      <c r="H229" s="152"/>
      <c r="I229" s="155">
        <f>VLOOKUP($F229,'(DAS Use Only) Data Tables'!$C$18:$E$19,2,FALSE)</f>
        <v>0</v>
      </c>
      <c r="J229" s="155">
        <f>VLOOKUP(F229,'(DAS Use Only) Data Tables'!$C$18:$E$19,3,FALSE)</f>
        <v>0</v>
      </c>
      <c r="K229" s="152"/>
      <c r="L229" s="155">
        <f t="shared" si="16"/>
        <v>0</v>
      </c>
    </row>
    <row r="230" spans="2:12" s="144" customFormat="1" ht="11.25" x14ac:dyDescent="0.2">
      <c r="B230" s="153">
        <f t="shared" si="17"/>
        <v>214</v>
      </c>
      <c r="C230" s="243"/>
      <c r="D230" s="243"/>
      <c r="E230" s="154"/>
      <c r="F230" s="154" t="s">
        <v>0</v>
      </c>
      <c r="G230" s="153">
        <f t="shared" si="15"/>
        <v>0</v>
      </c>
      <c r="H230" s="152"/>
      <c r="I230" s="155">
        <f>VLOOKUP($F230,'(DAS Use Only) Data Tables'!$C$18:$E$19,2,FALSE)</f>
        <v>0</v>
      </c>
      <c r="J230" s="155">
        <f>VLOOKUP(F230,'(DAS Use Only) Data Tables'!$C$18:$E$19,3,FALSE)</f>
        <v>0</v>
      </c>
      <c r="K230" s="152"/>
      <c r="L230" s="155">
        <f t="shared" si="16"/>
        <v>0</v>
      </c>
    </row>
    <row r="231" spans="2:12" s="144" customFormat="1" ht="11.25" x14ac:dyDescent="0.2">
      <c r="B231" s="153">
        <f t="shared" si="17"/>
        <v>215</v>
      </c>
      <c r="C231" s="243"/>
      <c r="D231" s="243"/>
      <c r="E231" s="154"/>
      <c r="F231" s="154" t="s">
        <v>0</v>
      </c>
      <c r="G231" s="153">
        <f t="shared" si="15"/>
        <v>0</v>
      </c>
      <c r="H231" s="152"/>
      <c r="I231" s="155">
        <f>VLOOKUP($F231,'(DAS Use Only) Data Tables'!$C$18:$E$19,2,FALSE)</f>
        <v>0</v>
      </c>
      <c r="J231" s="155">
        <f>VLOOKUP(F231,'(DAS Use Only) Data Tables'!$C$18:$E$19,3,FALSE)</f>
        <v>0</v>
      </c>
      <c r="K231" s="152"/>
      <c r="L231" s="155">
        <f t="shared" si="16"/>
        <v>0</v>
      </c>
    </row>
    <row r="232" spans="2:12" s="144" customFormat="1" ht="11.25" x14ac:dyDescent="0.2">
      <c r="B232" s="153">
        <f t="shared" si="17"/>
        <v>216</v>
      </c>
      <c r="C232" s="243"/>
      <c r="D232" s="243"/>
      <c r="E232" s="154"/>
      <c r="F232" s="154" t="s">
        <v>0</v>
      </c>
      <c r="G232" s="153">
        <f t="shared" si="15"/>
        <v>0</v>
      </c>
      <c r="H232" s="152"/>
      <c r="I232" s="155">
        <f>VLOOKUP($F232,'(DAS Use Only) Data Tables'!$C$18:$E$19,2,FALSE)</f>
        <v>0</v>
      </c>
      <c r="J232" s="155">
        <f>VLOOKUP(F232,'(DAS Use Only) Data Tables'!$C$18:$E$19,3,FALSE)</f>
        <v>0</v>
      </c>
      <c r="K232" s="152"/>
      <c r="L232" s="155">
        <f t="shared" si="16"/>
        <v>0</v>
      </c>
    </row>
    <row r="233" spans="2:12" s="144" customFormat="1" ht="11.25" x14ac:dyDescent="0.2">
      <c r="B233" s="153">
        <f t="shared" si="17"/>
        <v>217</v>
      </c>
      <c r="C233" s="243"/>
      <c r="D233" s="243"/>
      <c r="E233" s="154"/>
      <c r="F233" s="154" t="s">
        <v>0</v>
      </c>
      <c r="G233" s="153">
        <f t="shared" si="15"/>
        <v>0</v>
      </c>
      <c r="H233" s="152"/>
      <c r="I233" s="155">
        <f>VLOOKUP($F233,'(DAS Use Only) Data Tables'!$C$18:$E$19,2,FALSE)</f>
        <v>0</v>
      </c>
      <c r="J233" s="155">
        <f>VLOOKUP(F233,'(DAS Use Only) Data Tables'!$C$18:$E$19,3,FALSE)</f>
        <v>0</v>
      </c>
      <c r="K233" s="152"/>
      <c r="L233" s="155">
        <f t="shared" si="16"/>
        <v>0</v>
      </c>
    </row>
    <row r="234" spans="2:12" s="144" customFormat="1" ht="11.25" x14ac:dyDescent="0.2">
      <c r="B234" s="153">
        <f t="shared" si="17"/>
        <v>218</v>
      </c>
      <c r="C234" s="243"/>
      <c r="D234" s="243"/>
      <c r="E234" s="154"/>
      <c r="F234" s="154" t="s">
        <v>0</v>
      </c>
      <c r="G234" s="153">
        <f t="shared" si="15"/>
        <v>0</v>
      </c>
      <c r="H234" s="152"/>
      <c r="I234" s="155">
        <f>VLOOKUP($F234,'(DAS Use Only) Data Tables'!$C$18:$E$19,2,FALSE)</f>
        <v>0</v>
      </c>
      <c r="J234" s="155">
        <f>VLOOKUP(F234,'(DAS Use Only) Data Tables'!$C$18:$E$19,3,FALSE)</f>
        <v>0</v>
      </c>
      <c r="K234" s="152"/>
      <c r="L234" s="155">
        <f t="shared" si="16"/>
        <v>0</v>
      </c>
    </row>
    <row r="235" spans="2:12" s="144" customFormat="1" ht="11.25" x14ac:dyDescent="0.2">
      <c r="B235" s="153">
        <f t="shared" si="17"/>
        <v>219</v>
      </c>
      <c r="C235" s="243"/>
      <c r="D235" s="243"/>
      <c r="E235" s="154"/>
      <c r="F235" s="154" t="s">
        <v>0</v>
      </c>
      <c r="G235" s="153">
        <f t="shared" si="15"/>
        <v>0</v>
      </c>
      <c r="H235" s="152"/>
      <c r="I235" s="155">
        <f>VLOOKUP($F235,'(DAS Use Only) Data Tables'!$C$18:$E$19,2,FALSE)</f>
        <v>0</v>
      </c>
      <c r="J235" s="155">
        <f>VLOOKUP(F235,'(DAS Use Only) Data Tables'!$C$18:$E$19,3,FALSE)</f>
        <v>0</v>
      </c>
      <c r="K235" s="152"/>
      <c r="L235" s="155">
        <f t="shared" si="16"/>
        <v>0</v>
      </c>
    </row>
    <row r="236" spans="2:12" s="144" customFormat="1" ht="11.25" x14ac:dyDescent="0.2">
      <c r="B236" s="153">
        <f t="shared" si="17"/>
        <v>220</v>
      </c>
      <c r="C236" s="243"/>
      <c r="D236" s="243"/>
      <c r="E236" s="154"/>
      <c r="F236" s="154" t="s">
        <v>0</v>
      </c>
      <c r="G236" s="153">
        <f t="shared" si="15"/>
        <v>0</v>
      </c>
      <c r="H236" s="152"/>
      <c r="I236" s="155">
        <f>VLOOKUP($F236,'(DAS Use Only) Data Tables'!$C$18:$E$19,2,FALSE)</f>
        <v>0</v>
      </c>
      <c r="J236" s="155">
        <f>VLOOKUP(F236,'(DAS Use Only) Data Tables'!$C$18:$E$19,3,FALSE)</f>
        <v>0</v>
      </c>
      <c r="K236" s="152"/>
      <c r="L236" s="155">
        <f t="shared" si="16"/>
        <v>0</v>
      </c>
    </row>
    <row r="237" spans="2:12" s="144" customFormat="1" ht="11.25" x14ac:dyDescent="0.2">
      <c r="B237" s="153">
        <f t="shared" si="17"/>
        <v>221</v>
      </c>
      <c r="C237" s="243"/>
      <c r="D237" s="243"/>
      <c r="E237" s="154"/>
      <c r="F237" s="154" t="s">
        <v>0</v>
      </c>
      <c r="G237" s="153">
        <f t="shared" si="15"/>
        <v>0</v>
      </c>
      <c r="H237" s="152"/>
      <c r="I237" s="155">
        <f>VLOOKUP($F237,'(DAS Use Only) Data Tables'!$C$18:$E$19,2,FALSE)</f>
        <v>0</v>
      </c>
      <c r="J237" s="155">
        <f>VLOOKUP(F237,'(DAS Use Only) Data Tables'!$C$18:$E$19,3,FALSE)</f>
        <v>0</v>
      </c>
      <c r="K237" s="152"/>
      <c r="L237" s="155">
        <f t="shared" si="16"/>
        <v>0</v>
      </c>
    </row>
    <row r="238" spans="2:12" s="144" customFormat="1" ht="11.25" x14ac:dyDescent="0.2">
      <c r="B238" s="153">
        <f t="shared" si="17"/>
        <v>222</v>
      </c>
      <c r="C238" s="243"/>
      <c r="D238" s="243"/>
      <c r="E238" s="154"/>
      <c r="F238" s="154" t="s">
        <v>0</v>
      </c>
      <c r="G238" s="153">
        <f t="shared" si="15"/>
        <v>0</v>
      </c>
      <c r="H238" s="152"/>
      <c r="I238" s="155">
        <f>VLOOKUP($F238,'(DAS Use Only) Data Tables'!$C$18:$E$19,2,FALSE)</f>
        <v>0</v>
      </c>
      <c r="J238" s="155">
        <f>VLOOKUP(F238,'(DAS Use Only) Data Tables'!$C$18:$E$19,3,FALSE)</f>
        <v>0</v>
      </c>
      <c r="K238" s="152"/>
      <c r="L238" s="155">
        <f t="shared" si="16"/>
        <v>0</v>
      </c>
    </row>
    <row r="239" spans="2:12" s="144" customFormat="1" ht="11.25" x14ac:dyDescent="0.2">
      <c r="B239" s="153">
        <f t="shared" si="17"/>
        <v>223</v>
      </c>
      <c r="C239" s="243"/>
      <c r="D239" s="243"/>
      <c r="E239" s="154"/>
      <c r="F239" s="154" t="s">
        <v>0</v>
      </c>
      <c r="G239" s="153">
        <f t="shared" si="15"/>
        <v>0</v>
      </c>
      <c r="H239" s="152"/>
      <c r="I239" s="155">
        <f>VLOOKUP($F239,'(DAS Use Only) Data Tables'!$C$18:$E$19,2,FALSE)</f>
        <v>0</v>
      </c>
      <c r="J239" s="155">
        <f>VLOOKUP(F239,'(DAS Use Only) Data Tables'!$C$18:$E$19,3,FALSE)</f>
        <v>0</v>
      </c>
      <c r="K239" s="152"/>
      <c r="L239" s="155">
        <f t="shared" si="16"/>
        <v>0</v>
      </c>
    </row>
    <row r="240" spans="2:12" s="144" customFormat="1" ht="11.25" x14ac:dyDescent="0.2">
      <c r="B240" s="153">
        <f t="shared" si="17"/>
        <v>224</v>
      </c>
      <c r="C240" s="243"/>
      <c r="D240" s="243"/>
      <c r="E240" s="154"/>
      <c r="F240" s="154" t="s">
        <v>0</v>
      </c>
      <c r="G240" s="153">
        <f t="shared" si="15"/>
        <v>0</v>
      </c>
      <c r="H240" s="152"/>
      <c r="I240" s="155">
        <f>VLOOKUP($F240,'(DAS Use Only) Data Tables'!$C$18:$E$19,2,FALSE)</f>
        <v>0</v>
      </c>
      <c r="J240" s="155">
        <f>VLOOKUP(F240,'(DAS Use Only) Data Tables'!$C$18:$E$19,3,FALSE)</f>
        <v>0</v>
      </c>
      <c r="K240" s="152"/>
      <c r="L240" s="155">
        <f t="shared" si="16"/>
        <v>0</v>
      </c>
    </row>
    <row r="241" spans="2:12" s="144" customFormat="1" ht="11.25" x14ac:dyDescent="0.2">
      <c r="B241" s="153">
        <f t="shared" si="17"/>
        <v>225</v>
      </c>
      <c r="C241" s="243"/>
      <c r="D241" s="243"/>
      <c r="E241" s="154"/>
      <c r="F241" s="154" t="s">
        <v>0</v>
      </c>
      <c r="G241" s="153">
        <f t="shared" si="15"/>
        <v>0</v>
      </c>
      <c r="H241" s="152"/>
      <c r="I241" s="155">
        <f>VLOOKUP($F241,'(DAS Use Only) Data Tables'!$C$18:$E$19,2,FALSE)</f>
        <v>0</v>
      </c>
      <c r="J241" s="155">
        <f>VLOOKUP(F241,'(DAS Use Only) Data Tables'!$C$18:$E$19,3,FALSE)</f>
        <v>0</v>
      </c>
      <c r="K241" s="152"/>
      <c r="L241" s="155">
        <f t="shared" si="16"/>
        <v>0</v>
      </c>
    </row>
    <row r="242" spans="2:12" s="144" customFormat="1" ht="11.25" x14ac:dyDescent="0.2">
      <c r="B242" s="153">
        <f t="shared" si="17"/>
        <v>226</v>
      </c>
      <c r="C242" s="243"/>
      <c r="D242" s="243"/>
      <c r="E242" s="154"/>
      <c r="F242" s="154" t="s">
        <v>0</v>
      </c>
      <c r="G242" s="153">
        <f t="shared" si="15"/>
        <v>0</v>
      </c>
      <c r="H242" s="152"/>
      <c r="I242" s="155">
        <f>VLOOKUP($F242,'(DAS Use Only) Data Tables'!$C$18:$E$19,2,FALSE)</f>
        <v>0</v>
      </c>
      <c r="J242" s="155">
        <f>VLOOKUP(F242,'(DAS Use Only) Data Tables'!$C$18:$E$19,3,FALSE)</f>
        <v>0</v>
      </c>
      <c r="K242" s="152"/>
      <c r="L242" s="155">
        <f t="shared" si="16"/>
        <v>0</v>
      </c>
    </row>
    <row r="243" spans="2:12" s="144" customFormat="1" ht="11.25" x14ac:dyDescent="0.2">
      <c r="B243" s="153">
        <f t="shared" si="17"/>
        <v>227</v>
      </c>
      <c r="C243" s="243"/>
      <c r="D243" s="243"/>
      <c r="E243" s="154"/>
      <c r="F243" s="154" t="s">
        <v>0</v>
      </c>
      <c r="G243" s="153">
        <f t="shared" si="15"/>
        <v>0</v>
      </c>
      <c r="H243" s="152"/>
      <c r="I243" s="155">
        <f>VLOOKUP($F243,'(DAS Use Only) Data Tables'!$C$18:$E$19,2,FALSE)</f>
        <v>0</v>
      </c>
      <c r="J243" s="155">
        <f>VLOOKUP(F243,'(DAS Use Only) Data Tables'!$C$18:$E$19,3,FALSE)</f>
        <v>0</v>
      </c>
      <c r="K243" s="152"/>
      <c r="L243" s="155">
        <f t="shared" si="16"/>
        <v>0</v>
      </c>
    </row>
    <row r="244" spans="2:12" s="144" customFormat="1" ht="11.25" x14ac:dyDescent="0.2">
      <c r="B244" s="153">
        <f t="shared" si="17"/>
        <v>228</v>
      </c>
      <c r="C244" s="243"/>
      <c r="D244" s="243"/>
      <c r="E244" s="154"/>
      <c r="F244" s="154" t="s">
        <v>0</v>
      </c>
      <c r="G244" s="153">
        <f t="shared" si="15"/>
        <v>0</v>
      </c>
      <c r="H244" s="152"/>
      <c r="I244" s="155">
        <f>VLOOKUP($F244,'(DAS Use Only) Data Tables'!$C$18:$E$19,2,FALSE)</f>
        <v>0</v>
      </c>
      <c r="J244" s="155">
        <f>VLOOKUP(F244,'(DAS Use Only) Data Tables'!$C$18:$E$19,3,FALSE)</f>
        <v>0</v>
      </c>
      <c r="K244" s="152"/>
      <c r="L244" s="155">
        <f t="shared" si="16"/>
        <v>0</v>
      </c>
    </row>
    <row r="245" spans="2:12" s="144" customFormat="1" ht="11.25" x14ac:dyDescent="0.2">
      <c r="B245" s="153">
        <f t="shared" si="17"/>
        <v>229</v>
      </c>
      <c r="C245" s="243"/>
      <c r="D245" s="243"/>
      <c r="E245" s="154"/>
      <c r="F245" s="154" t="s">
        <v>0</v>
      </c>
      <c r="G245" s="153">
        <f t="shared" si="15"/>
        <v>0</v>
      </c>
      <c r="H245" s="152"/>
      <c r="I245" s="155">
        <f>VLOOKUP($F245,'(DAS Use Only) Data Tables'!$C$18:$E$19,2,FALSE)</f>
        <v>0</v>
      </c>
      <c r="J245" s="155">
        <f>VLOOKUP(F245,'(DAS Use Only) Data Tables'!$C$18:$E$19,3,FALSE)</f>
        <v>0</v>
      </c>
      <c r="K245" s="152"/>
      <c r="L245" s="155">
        <f t="shared" si="16"/>
        <v>0</v>
      </c>
    </row>
    <row r="246" spans="2:12" s="144" customFormat="1" ht="11.25" x14ac:dyDescent="0.2">
      <c r="B246" s="153">
        <f t="shared" si="17"/>
        <v>230</v>
      </c>
      <c r="C246" s="243"/>
      <c r="D246" s="243"/>
      <c r="E246" s="154"/>
      <c r="F246" s="154" t="s">
        <v>0</v>
      </c>
      <c r="G246" s="153">
        <f t="shared" si="15"/>
        <v>0</v>
      </c>
      <c r="H246" s="152"/>
      <c r="I246" s="155">
        <f>VLOOKUP($F246,'(DAS Use Only) Data Tables'!$C$18:$E$19,2,FALSE)</f>
        <v>0</v>
      </c>
      <c r="J246" s="155">
        <f>VLOOKUP(F246,'(DAS Use Only) Data Tables'!$C$18:$E$19,3,FALSE)</f>
        <v>0</v>
      </c>
      <c r="K246" s="152"/>
      <c r="L246" s="155">
        <f t="shared" si="16"/>
        <v>0</v>
      </c>
    </row>
    <row r="247" spans="2:12" s="144" customFormat="1" ht="11.25" x14ac:dyDescent="0.2">
      <c r="B247" s="153">
        <f t="shared" si="17"/>
        <v>231</v>
      </c>
      <c r="C247" s="243"/>
      <c r="D247" s="243"/>
      <c r="E247" s="154"/>
      <c r="F247" s="154" t="s">
        <v>0</v>
      </c>
      <c r="G247" s="153">
        <f t="shared" si="15"/>
        <v>0</v>
      </c>
      <c r="H247" s="152"/>
      <c r="I247" s="155">
        <f>VLOOKUP($F247,'(DAS Use Only) Data Tables'!$C$18:$E$19,2,FALSE)</f>
        <v>0</v>
      </c>
      <c r="J247" s="155">
        <f>VLOOKUP(F247,'(DAS Use Only) Data Tables'!$C$18:$E$19,3,FALSE)</f>
        <v>0</v>
      </c>
      <c r="K247" s="152"/>
      <c r="L247" s="155">
        <f t="shared" si="16"/>
        <v>0</v>
      </c>
    </row>
    <row r="248" spans="2:12" s="144" customFormat="1" ht="11.25" x14ac:dyDescent="0.2">
      <c r="B248" s="153">
        <f t="shared" si="17"/>
        <v>232</v>
      </c>
      <c r="C248" s="243"/>
      <c r="D248" s="243"/>
      <c r="E248" s="154"/>
      <c r="F248" s="154" t="s">
        <v>0</v>
      </c>
      <c r="G248" s="153">
        <f t="shared" ref="G248:G266" si="18">SUM(L248:L248)</f>
        <v>0</v>
      </c>
      <c r="H248" s="152"/>
      <c r="I248" s="155">
        <f>VLOOKUP($F248,'(DAS Use Only) Data Tables'!$C$18:$E$19,2,FALSE)</f>
        <v>0</v>
      </c>
      <c r="J248" s="155">
        <f>VLOOKUP(F248,'(DAS Use Only) Data Tables'!$C$18:$E$19,3,FALSE)</f>
        <v>0</v>
      </c>
      <c r="K248" s="152"/>
      <c r="L248" s="155">
        <f t="shared" si="16"/>
        <v>0</v>
      </c>
    </row>
    <row r="249" spans="2:12" s="144" customFormat="1" ht="11.25" x14ac:dyDescent="0.2">
      <c r="B249" s="153">
        <f t="shared" si="17"/>
        <v>233</v>
      </c>
      <c r="C249" s="243"/>
      <c r="D249" s="243"/>
      <c r="E249" s="154"/>
      <c r="F249" s="154" t="s">
        <v>0</v>
      </c>
      <c r="G249" s="153">
        <f t="shared" si="18"/>
        <v>0</v>
      </c>
      <c r="H249" s="152"/>
      <c r="I249" s="155">
        <f>VLOOKUP($F249,'(DAS Use Only) Data Tables'!$C$18:$E$19,2,FALSE)</f>
        <v>0</v>
      </c>
      <c r="J249" s="155">
        <f>VLOOKUP(F249,'(DAS Use Only) Data Tables'!$C$18:$E$19,3,FALSE)</f>
        <v>0</v>
      </c>
      <c r="K249" s="152"/>
      <c r="L249" s="155">
        <f t="shared" si="16"/>
        <v>0</v>
      </c>
    </row>
    <row r="250" spans="2:12" s="144" customFormat="1" ht="11.25" x14ac:dyDescent="0.2">
      <c r="B250" s="153">
        <f t="shared" si="17"/>
        <v>234</v>
      </c>
      <c r="C250" s="243"/>
      <c r="D250" s="243"/>
      <c r="E250" s="154"/>
      <c r="F250" s="154" t="s">
        <v>0</v>
      </c>
      <c r="G250" s="153">
        <f t="shared" si="18"/>
        <v>0</v>
      </c>
      <c r="H250" s="152"/>
      <c r="I250" s="155">
        <f>VLOOKUP($F250,'(DAS Use Only) Data Tables'!$C$18:$E$19,2,FALSE)</f>
        <v>0</v>
      </c>
      <c r="J250" s="155">
        <f>VLOOKUP(F250,'(DAS Use Only) Data Tables'!$C$18:$E$19,3,FALSE)</f>
        <v>0</v>
      </c>
      <c r="K250" s="152"/>
      <c r="L250" s="155">
        <f t="shared" si="16"/>
        <v>0</v>
      </c>
    </row>
    <row r="251" spans="2:12" s="144" customFormat="1" ht="11.25" x14ac:dyDescent="0.2">
      <c r="B251" s="153">
        <f t="shared" si="17"/>
        <v>235</v>
      </c>
      <c r="C251" s="243"/>
      <c r="D251" s="243"/>
      <c r="E251" s="154"/>
      <c r="F251" s="154" t="s">
        <v>0</v>
      </c>
      <c r="G251" s="153">
        <f t="shared" si="18"/>
        <v>0</v>
      </c>
      <c r="H251" s="152"/>
      <c r="I251" s="155">
        <f>VLOOKUP($F251,'(DAS Use Only) Data Tables'!$C$18:$E$19,2,FALSE)</f>
        <v>0</v>
      </c>
      <c r="J251" s="155">
        <f>VLOOKUP(F251,'(DAS Use Only) Data Tables'!$C$18:$E$19,3,FALSE)</f>
        <v>0</v>
      </c>
      <c r="K251" s="152"/>
      <c r="L251" s="155">
        <f t="shared" si="16"/>
        <v>0</v>
      </c>
    </row>
    <row r="252" spans="2:12" s="144" customFormat="1" ht="11.25" x14ac:dyDescent="0.2">
      <c r="B252" s="153">
        <f t="shared" si="17"/>
        <v>236</v>
      </c>
      <c r="C252" s="243"/>
      <c r="D252" s="243"/>
      <c r="E252" s="154"/>
      <c r="F252" s="154" t="s">
        <v>0</v>
      </c>
      <c r="G252" s="153">
        <f t="shared" si="18"/>
        <v>0</v>
      </c>
      <c r="H252" s="152"/>
      <c r="I252" s="155">
        <f>VLOOKUP($F252,'(DAS Use Only) Data Tables'!$C$18:$E$19,2,FALSE)</f>
        <v>0</v>
      </c>
      <c r="J252" s="155">
        <f>VLOOKUP(F252,'(DAS Use Only) Data Tables'!$C$18:$E$19,3,FALSE)</f>
        <v>0</v>
      </c>
      <c r="K252" s="152"/>
      <c r="L252" s="155">
        <f t="shared" si="16"/>
        <v>0</v>
      </c>
    </row>
    <row r="253" spans="2:12" s="144" customFormat="1" ht="11.25" x14ac:dyDescent="0.2">
      <c r="B253" s="153">
        <f t="shared" si="17"/>
        <v>237</v>
      </c>
      <c r="C253" s="243"/>
      <c r="D253" s="243"/>
      <c r="E253" s="154"/>
      <c r="F253" s="154" t="s">
        <v>0</v>
      </c>
      <c r="G253" s="153">
        <f t="shared" si="18"/>
        <v>0</v>
      </c>
      <c r="H253" s="152"/>
      <c r="I253" s="155">
        <f>VLOOKUP($F253,'(DAS Use Only) Data Tables'!$C$18:$E$19,2,FALSE)</f>
        <v>0</v>
      </c>
      <c r="J253" s="155">
        <f>VLOOKUP(F253,'(DAS Use Only) Data Tables'!$C$18:$E$19,3,FALSE)</f>
        <v>0</v>
      </c>
      <c r="K253" s="152"/>
      <c r="L253" s="155">
        <f t="shared" si="16"/>
        <v>0</v>
      </c>
    </row>
    <row r="254" spans="2:12" s="144" customFormat="1" ht="11.25" x14ac:dyDescent="0.2">
      <c r="B254" s="153">
        <f t="shared" ref="B254:B266" si="19">B253+1</f>
        <v>238</v>
      </c>
      <c r="C254" s="243"/>
      <c r="D254" s="243"/>
      <c r="E254" s="154"/>
      <c r="F254" s="154" t="s">
        <v>0</v>
      </c>
      <c r="G254" s="153">
        <f t="shared" si="18"/>
        <v>0</v>
      </c>
      <c r="H254" s="152"/>
      <c r="I254" s="155">
        <f>VLOOKUP($F254,'(DAS Use Only) Data Tables'!$C$18:$E$19,2,FALSE)</f>
        <v>0</v>
      </c>
      <c r="J254" s="155">
        <f>VLOOKUP(F254,'(DAS Use Only) Data Tables'!$C$18:$E$19,3,FALSE)</f>
        <v>0</v>
      </c>
      <c r="K254" s="152"/>
      <c r="L254" s="155">
        <f t="shared" si="16"/>
        <v>0</v>
      </c>
    </row>
    <row r="255" spans="2:12" s="144" customFormat="1" ht="11.25" x14ac:dyDescent="0.2">
      <c r="B255" s="153">
        <f t="shared" si="19"/>
        <v>239</v>
      </c>
      <c r="C255" s="243"/>
      <c r="D255" s="243"/>
      <c r="E255" s="154"/>
      <c r="F255" s="154" t="s">
        <v>0</v>
      </c>
      <c r="G255" s="153">
        <f t="shared" si="18"/>
        <v>0</v>
      </c>
      <c r="H255" s="152"/>
      <c r="I255" s="155">
        <f>VLOOKUP($F255,'(DAS Use Only) Data Tables'!$C$18:$E$19,2,FALSE)</f>
        <v>0</v>
      </c>
      <c r="J255" s="155">
        <f>VLOOKUP(F255,'(DAS Use Only) Data Tables'!$C$18:$E$19,3,FALSE)</f>
        <v>0</v>
      </c>
      <c r="K255" s="152"/>
      <c r="L255" s="155">
        <f t="shared" si="16"/>
        <v>0</v>
      </c>
    </row>
    <row r="256" spans="2:12" s="144" customFormat="1" ht="11.25" x14ac:dyDescent="0.2">
      <c r="B256" s="153">
        <f t="shared" si="19"/>
        <v>240</v>
      </c>
      <c r="C256" s="243"/>
      <c r="D256" s="243"/>
      <c r="E256" s="154"/>
      <c r="F256" s="154" t="s">
        <v>0</v>
      </c>
      <c r="G256" s="153">
        <f t="shared" si="18"/>
        <v>0</v>
      </c>
      <c r="H256" s="152"/>
      <c r="I256" s="155">
        <f>VLOOKUP($F256,'(DAS Use Only) Data Tables'!$C$18:$E$19,2,FALSE)</f>
        <v>0</v>
      </c>
      <c r="J256" s="155">
        <f>VLOOKUP(F256,'(DAS Use Only) Data Tables'!$C$18:$E$19,3,FALSE)</f>
        <v>0</v>
      </c>
      <c r="K256" s="152"/>
      <c r="L256" s="155">
        <f t="shared" si="16"/>
        <v>0</v>
      </c>
    </row>
    <row r="257" spans="2:12" s="144" customFormat="1" ht="11.25" x14ac:dyDescent="0.2">
      <c r="B257" s="153">
        <f t="shared" si="19"/>
        <v>241</v>
      </c>
      <c r="C257" s="243"/>
      <c r="D257" s="243"/>
      <c r="E257" s="154"/>
      <c r="F257" s="154" t="s">
        <v>0</v>
      </c>
      <c r="G257" s="153">
        <f t="shared" si="18"/>
        <v>0</v>
      </c>
      <c r="H257" s="152"/>
      <c r="I257" s="155">
        <f>VLOOKUP($F257,'(DAS Use Only) Data Tables'!$C$18:$E$19,2,FALSE)</f>
        <v>0</v>
      </c>
      <c r="J257" s="155">
        <f>VLOOKUP(F257,'(DAS Use Only) Data Tables'!$C$18:$E$19,3,FALSE)</f>
        <v>0</v>
      </c>
      <c r="K257" s="152"/>
      <c r="L257" s="155">
        <f t="shared" si="16"/>
        <v>0</v>
      </c>
    </row>
    <row r="258" spans="2:12" s="144" customFormat="1" ht="11.25" x14ac:dyDescent="0.2">
      <c r="B258" s="153">
        <f t="shared" si="19"/>
        <v>242</v>
      </c>
      <c r="C258" s="243"/>
      <c r="D258" s="243"/>
      <c r="E258" s="154"/>
      <c r="F258" s="154" t="s">
        <v>0</v>
      </c>
      <c r="G258" s="153">
        <f t="shared" si="18"/>
        <v>0</v>
      </c>
      <c r="H258" s="152"/>
      <c r="I258" s="155">
        <f>VLOOKUP($F258,'(DAS Use Only) Data Tables'!$C$18:$E$19,2,FALSE)</f>
        <v>0</v>
      </c>
      <c r="J258" s="155">
        <f>VLOOKUP(F258,'(DAS Use Only) Data Tables'!$C$18:$E$19,3,FALSE)</f>
        <v>0</v>
      </c>
      <c r="K258" s="152"/>
      <c r="L258" s="155">
        <f t="shared" si="16"/>
        <v>0</v>
      </c>
    </row>
    <row r="259" spans="2:12" s="144" customFormat="1" ht="11.25" x14ac:dyDescent="0.2">
      <c r="B259" s="153">
        <f t="shared" si="19"/>
        <v>243</v>
      </c>
      <c r="C259" s="243"/>
      <c r="D259" s="243"/>
      <c r="E259" s="154"/>
      <c r="F259" s="154" t="s">
        <v>0</v>
      </c>
      <c r="G259" s="153">
        <f t="shared" si="18"/>
        <v>0</v>
      </c>
      <c r="H259" s="152"/>
      <c r="I259" s="155">
        <f>VLOOKUP($F259,'(DAS Use Only) Data Tables'!$C$18:$E$19,2,FALSE)</f>
        <v>0</v>
      </c>
      <c r="J259" s="155">
        <f>VLOOKUP(F259,'(DAS Use Only) Data Tables'!$C$18:$E$19,3,FALSE)</f>
        <v>0</v>
      </c>
      <c r="K259" s="152"/>
      <c r="L259" s="155">
        <f t="shared" si="16"/>
        <v>0</v>
      </c>
    </row>
    <row r="260" spans="2:12" s="144" customFormat="1" ht="11.25" x14ac:dyDescent="0.2">
      <c r="B260" s="153">
        <f t="shared" si="19"/>
        <v>244</v>
      </c>
      <c r="C260" s="243"/>
      <c r="D260" s="243"/>
      <c r="E260" s="154"/>
      <c r="F260" s="154" t="s">
        <v>0</v>
      </c>
      <c r="G260" s="153">
        <f t="shared" si="18"/>
        <v>0</v>
      </c>
      <c r="H260" s="152"/>
      <c r="I260" s="155">
        <f>VLOOKUP($F260,'(DAS Use Only) Data Tables'!$C$18:$E$19,2,FALSE)</f>
        <v>0</v>
      </c>
      <c r="J260" s="155">
        <f>VLOOKUP(F260,'(DAS Use Only) Data Tables'!$C$18:$E$19,3,FALSE)</f>
        <v>0</v>
      </c>
      <c r="K260" s="152"/>
      <c r="L260" s="155">
        <f t="shared" si="16"/>
        <v>0</v>
      </c>
    </row>
    <row r="261" spans="2:12" s="144" customFormat="1" ht="11.25" x14ac:dyDescent="0.2">
      <c r="B261" s="153">
        <f t="shared" si="19"/>
        <v>245</v>
      </c>
      <c r="C261" s="243"/>
      <c r="D261" s="243"/>
      <c r="E261" s="154"/>
      <c r="F261" s="154" t="s">
        <v>0</v>
      </c>
      <c r="G261" s="153">
        <f t="shared" si="18"/>
        <v>0</v>
      </c>
      <c r="H261" s="152"/>
      <c r="I261" s="155">
        <f>VLOOKUP($F261,'(DAS Use Only) Data Tables'!$C$18:$E$19,2,FALSE)</f>
        <v>0</v>
      </c>
      <c r="J261" s="155">
        <f>VLOOKUP(F261,'(DAS Use Only) Data Tables'!$C$18:$E$19,3,FALSE)</f>
        <v>0</v>
      </c>
      <c r="K261" s="152"/>
      <c r="L261" s="155">
        <f t="shared" si="16"/>
        <v>0</v>
      </c>
    </row>
    <row r="262" spans="2:12" s="144" customFormat="1" ht="11.25" x14ac:dyDescent="0.2">
      <c r="B262" s="153">
        <f t="shared" si="19"/>
        <v>246</v>
      </c>
      <c r="C262" s="243"/>
      <c r="D262" s="243"/>
      <c r="E262" s="154"/>
      <c r="F262" s="154" t="s">
        <v>0</v>
      </c>
      <c r="G262" s="153">
        <f t="shared" si="18"/>
        <v>0</v>
      </c>
      <c r="H262" s="152"/>
      <c r="I262" s="155">
        <f>VLOOKUP($F262,'(DAS Use Only) Data Tables'!$C$18:$E$19,2,FALSE)</f>
        <v>0</v>
      </c>
      <c r="J262" s="155">
        <f>VLOOKUP(F262,'(DAS Use Only) Data Tables'!$C$18:$E$19,3,FALSE)</f>
        <v>0</v>
      </c>
      <c r="K262" s="152"/>
      <c r="L262" s="155">
        <f t="shared" si="16"/>
        <v>0</v>
      </c>
    </row>
    <row r="263" spans="2:12" s="144" customFormat="1" ht="11.25" x14ac:dyDescent="0.2">
      <c r="B263" s="153">
        <f t="shared" si="19"/>
        <v>247</v>
      </c>
      <c r="C263" s="243"/>
      <c r="D263" s="243"/>
      <c r="E263" s="154"/>
      <c r="F263" s="154" t="s">
        <v>0</v>
      </c>
      <c r="G263" s="153">
        <f t="shared" si="18"/>
        <v>0</v>
      </c>
      <c r="H263" s="152"/>
      <c r="I263" s="155">
        <f>VLOOKUP($F263,'(DAS Use Only) Data Tables'!$C$18:$E$19,2,FALSE)</f>
        <v>0</v>
      </c>
      <c r="J263" s="155">
        <f>VLOOKUP(F263,'(DAS Use Only) Data Tables'!$C$18:$E$19,3,FALSE)</f>
        <v>0</v>
      </c>
      <c r="K263" s="152"/>
      <c r="L263" s="155">
        <f t="shared" si="16"/>
        <v>0</v>
      </c>
    </row>
    <row r="264" spans="2:12" s="144" customFormat="1" ht="11.25" x14ac:dyDescent="0.2">
      <c r="B264" s="153">
        <f t="shared" si="19"/>
        <v>248</v>
      </c>
      <c r="C264" s="243"/>
      <c r="D264" s="243"/>
      <c r="E264" s="154"/>
      <c r="F264" s="154" t="s">
        <v>0</v>
      </c>
      <c r="G264" s="153">
        <f t="shared" si="18"/>
        <v>0</v>
      </c>
      <c r="H264" s="152"/>
      <c r="I264" s="155">
        <f>VLOOKUP($F264,'(DAS Use Only) Data Tables'!$C$18:$E$19,2,FALSE)</f>
        <v>0</v>
      </c>
      <c r="J264" s="155">
        <f>VLOOKUP(F264,'(DAS Use Only) Data Tables'!$C$18:$E$19,3,FALSE)</f>
        <v>0</v>
      </c>
      <c r="K264" s="152"/>
      <c r="L264" s="155">
        <f t="shared" si="16"/>
        <v>0</v>
      </c>
    </row>
    <row r="265" spans="2:12" s="144" customFormat="1" ht="11.25" x14ac:dyDescent="0.2">
      <c r="B265" s="153">
        <f t="shared" si="19"/>
        <v>249</v>
      </c>
      <c r="C265" s="243"/>
      <c r="D265" s="243"/>
      <c r="E265" s="154"/>
      <c r="F265" s="154" t="s">
        <v>0</v>
      </c>
      <c r="G265" s="153">
        <f t="shared" si="18"/>
        <v>0</v>
      </c>
      <c r="H265" s="152"/>
      <c r="I265" s="155">
        <f>VLOOKUP($F265,'(DAS Use Only) Data Tables'!$C$18:$E$19,2,FALSE)</f>
        <v>0</v>
      </c>
      <c r="J265" s="155">
        <f>VLOOKUP(F265,'(DAS Use Only) Data Tables'!$C$18:$E$19,3,FALSE)</f>
        <v>0</v>
      </c>
      <c r="K265" s="152"/>
      <c r="L265" s="155">
        <f t="shared" si="16"/>
        <v>0</v>
      </c>
    </row>
    <row r="266" spans="2:12" s="144" customFormat="1" ht="11.25" x14ac:dyDescent="0.2">
      <c r="B266" s="153">
        <f t="shared" si="19"/>
        <v>250</v>
      </c>
      <c r="C266" s="243"/>
      <c r="D266" s="243"/>
      <c r="E266" s="154"/>
      <c r="F266" s="154" t="s">
        <v>0</v>
      </c>
      <c r="G266" s="153">
        <f t="shared" si="18"/>
        <v>0</v>
      </c>
      <c r="H266" s="152"/>
      <c r="I266" s="155">
        <f>VLOOKUP($F266,'(DAS Use Only) Data Tables'!$C$18:$E$19,2,FALSE)</f>
        <v>0</v>
      </c>
      <c r="J266" s="155">
        <f>VLOOKUP(F266,'(DAS Use Only) Data Tables'!$C$18:$E$19,3,FALSE)</f>
        <v>0</v>
      </c>
      <c r="K266" s="152"/>
      <c r="L266" s="155">
        <f t="shared" si="16"/>
        <v>0</v>
      </c>
    </row>
    <row r="267" spans="2:12" s="144" customFormat="1" ht="11.25" x14ac:dyDescent="0.2">
      <c r="B267" s="153"/>
      <c r="C267" s="251" t="s">
        <v>126</v>
      </c>
      <c r="D267" s="251"/>
      <c r="E267" s="252"/>
      <c r="F267" s="252" t="s">
        <v>0</v>
      </c>
      <c r="G267" s="153">
        <f t="shared" si="15"/>
        <v>0</v>
      </c>
      <c r="H267" s="152"/>
      <c r="I267" s="155">
        <f>VLOOKUP($F267,'(DAS Use Only) Data Tables'!$C$18:$E$19,2,FALSE)</f>
        <v>0</v>
      </c>
      <c r="J267" s="155">
        <f>VLOOKUP(F267,'(DAS Use Only) Data Tables'!$C$18:$E$19,3,FALSE)</f>
        <v>0</v>
      </c>
      <c r="K267" s="152"/>
      <c r="L267" s="155">
        <f t="shared" si="16"/>
        <v>0</v>
      </c>
    </row>
    <row r="268" spans="2:12" s="144" customFormat="1" ht="3.75" customHeight="1" x14ac:dyDescent="0.2">
      <c r="B268" s="152"/>
      <c r="C268" s="152"/>
      <c r="D268" s="152"/>
      <c r="E268" s="152"/>
      <c r="F268" s="152"/>
      <c r="G268" s="239"/>
      <c r="H268" s="152"/>
      <c r="I268" s="239"/>
      <c r="J268" s="239"/>
      <c r="K268" s="152"/>
    </row>
    <row r="269" spans="2:12" s="144" customFormat="1" ht="11.25" x14ac:dyDescent="0.2">
      <c r="B269" s="152"/>
      <c r="C269" s="175" t="s">
        <v>55</v>
      </c>
      <c r="D269" s="175"/>
      <c r="E269" s="244"/>
      <c r="F269" s="245"/>
      <c r="H269" s="152"/>
      <c r="I269" s="244">
        <f>SUM(I17:I268)</f>
        <v>0</v>
      </c>
      <c r="J269" s="244">
        <f>SUM(J17:J268)</f>
        <v>0</v>
      </c>
      <c r="K269" s="152"/>
      <c r="L269" s="244">
        <f>SUM(L17:L268)</f>
        <v>0</v>
      </c>
    </row>
    <row r="270" spans="2:12" s="2" customFormat="1" ht="27.75" customHeight="1" x14ac:dyDescent="0.2">
      <c r="B270" s="83"/>
      <c r="C270" s="83"/>
      <c r="F270" s="144"/>
      <c r="G270" s="83"/>
      <c r="H270" s="83"/>
      <c r="I270" s="83"/>
      <c r="J270" s="83"/>
      <c r="K270" s="83"/>
      <c r="L270" s="350">
        <f>'(DAS Use Only) Data Tables'!$C$18</f>
        <v>220</v>
      </c>
    </row>
    <row r="271" spans="2:12" s="144" customFormat="1" ht="25.5" customHeight="1" x14ac:dyDescent="0.2">
      <c r="B271" s="148" t="s">
        <v>51</v>
      </c>
      <c r="C271" s="147"/>
      <c r="D271" s="147" t="s">
        <v>167</v>
      </c>
      <c r="E271" s="148" t="s">
        <v>49</v>
      </c>
      <c r="F271" s="148" t="s">
        <v>50</v>
      </c>
      <c r="G271" s="148" t="s">
        <v>56</v>
      </c>
      <c r="H271" s="242"/>
      <c r="I271" s="148" t="s">
        <v>52</v>
      </c>
      <c r="J271" s="148" t="s">
        <v>53</v>
      </c>
      <c r="K271" s="242"/>
      <c r="L271" s="350"/>
    </row>
    <row r="272" spans="2:12" s="144" customFormat="1" ht="11.25" x14ac:dyDescent="0.2">
      <c r="B272" s="149" t="s">
        <v>168</v>
      </c>
      <c r="C272" s="150"/>
      <c r="D272" s="150"/>
      <c r="E272" s="151"/>
      <c r="F272" s="151"/>
      <c r="G272" s="151"/>
      <c r="H272" s="152"/>
      <c r="I272" s="151"/>
      <c r="J272" s="151"/>
      <c r="K272" s="152"/>
      <c r="L272" s="151"/>
    </row>
    <row r="273" spans="2:12" s="144" customFormat="1" ht="3" customHeight="1" thickBot="1" x14ac:dyDescent="0.25">
      <c r="B273" s="352"/>
      <c r="C273" s="352"/>
      <c r="D273" s="352"/>
      <c r="E273" s="352"/>
      <c r="F273" s="352"/>
      <c r="G273" s="352"/>
      <c r="H273" s="152"/>
      <c r="L273" s="308"/>
    </row>
    <row r="274" spans="2:12" s="144" customFormat="1" ht="1.5" customHeight="1" thickTop="1" x14ac:dyDescent="0.2">
      <c r="B274" s="152"/>
      <c r="E274" s="152"/>
      <c r="F274" s="152"/>
    </row>
    <row r="275" spans="2:12" s="144" customFormat="1" ht="11.25" x14ac:dyDescent="0.2">
      <c r="B275" s="153">
        <v>1</v>
      </c>
      <c r="C275" s="243"/>
      <c r="D275" s="243"/>
      <c r="E275" s="154"/>
      <c r="F275" s="154" t="s">
        <v>0</v>
      </c>
      <c r="G275" s="153">
        <f t="shared" ref="G275:G306" si="20">SUM(L275:L275)</f>
        <v>0</v>
      </c>
      <c r="H275" s="152"/>
      <c r="I275" s="155">
        <f>VLOOKUP($F275,'(DAS Use Only) Data Tables'!$C$18:$E$19,2,FALSE)</f>
        <v>0</v>
      </c>
      <c r="J275" s="155">
        <f>VLOOKUP(F275,'(DAS Use Only) Data Tables'!$C$18:$E$19,3,FALSE)</f>
        <v>0</v>
      </c>
      <c r="K275" s="152"/>
      <c r="L275" s="155">
        <f t="shared" ref="L275:L306" si="21">IF($F275=$L$10,1,0)</f>
        <v>0</v>
      </c>
    </row>
    <row r="276" spans="2:12" s="144" customFormat="1" ht="11.25" x14ac:dyDescent="0.2">
      <c r="B276" s="153">
        <f t="shared" ref="B276:B289" si="22">B275+1</f>
        <v>2</v>
      </c>
      <c r="C276" s="243"/>
      <c r="D276" s="243"/>
      <c r="E276" s="154"/>
      <c r="F276" s="154" t="s">
        <v>0</v>
      </c>
      <c r="G276" s="153">
        <f t="shared" si="20"/>
        <v>0</v>
      </c>
      <c r="H276" s="152"/>
      <c r="I276" s="155">
        <f>VLOOKUP($F276,'(DAS Use Only) Data Tables'!$C$18:$E$19,2,FALSE)</f>
        <v>0</v>
      </c>
      <c r="J276" s="155">
        <f>VLOOKUP(F276,'(DAS Use Only) Data Tables'!$C$18:$E$19,3,FALSE)</f>
        <v>0</v>
      </c>
      <c r="K276" s="152"/>
      <c r="L276" s="155">
        <f t="shared" si="21"/>
        <v>0</v>
      </c>
    </row>
    <row r="277" spans="2:12" s="144" customFormat="1" ht="11.25" x14ac:dyDescent="0.2">
      <c r="B277" s="153">
        <f t="shared" si="22"/>
        <v>3</v>
      </c>
      <c r="C277" s="243"/>
      <c r="D277" s="243"/>
      <c r="E277" s="154"/>
      <c r="F277" s="154" t="s">
        <v>0</v>
      </c>
      <c r="G277" s="153">
        <f t="shared" si="20"/>
        <v>0</v>
      </c>
      <c r="H277" s="152"/>
      <c r="I277" s="155">
        <f>VLOOKUP($F277,'(DAS Use Only) Data Tables'!$C$18:$E$19,2,FALSE)</f>
        <v>0</v>
      </c>
      <c r="J277" s="155">
        <f>VLOOKUP(F277,'(DAS Use Only) Data Tables'!$C$18:$E$19,3,FALSE)</f>
        <v>0</v>
      </c>
      <c r="K277" s="152"/>
      <c r="L277" s="155">
        <f t="shared" si="21"/>
        <v>0</v>
      </c>
    </row>
    <row r="278" spans="2:12" s="144" customFormat="1" ht="11.25" x14ac:dyDescent="0.2">
      <c r="B278" s="153">
        <f t="shared" si="22"/>
        <v>4</v>
      </c>
      <c r="C278" s="243"/>
      <c r="D278" s="243"/>
      <c r="E278" s="154"/>
      <c r="F278" s="154" t="s">
        <v>0</v>
      </c>
      <c r="G278" s="153">
        <f t="shared" si="20"/>
        <v>0</v>
      </c>
      <c r="H278" s="152"/>
      <c r="I278" s="155">
        <f>VLOOKUP($F278,'(DAS Use Only) Data Tables'!$C$18:$E$19,2,FALSE)</f>
        <v>0</v>
      </c>
      <c r="J278" s="155">
        <f>VLOOKUP(F278,'(DAS Use Only) Data Tables'!$C$18:$E$19,3,FALSE)</f>
        <v>0</v>
      </c>
      <c r="K278" s="152"/>
      <c r="L278" s="155">
        <f t="shared" si="21"/>
        <v>0</v>
      </c>
    </row>
    <row r="279" spans="2:12" s="144" customFormat="1" ht="11.25" x14ac:dyDescent="0.2">
      <c r="B279" s="153">
        <f t="shared" si="22"/>
        <v>5</v>
      </c>
      <c r="C279" s="243"/>
      <c r="D279" s="243"/>
      <c r="E279" s="154"/>
      <c r="F279" s="154" t="s">
        <v>0</v>
      </c>
      <c r="G279" s="153">
        <f t="shared" si="20"/>
        <v>0</v>
      </c>
      <c r="H279" s="152"/>
      <c r="I279" s="155">
        <f>VLOOKUP($F279,'(DAS Use Only) Data Tables'!$C$18:$E$19,2,FALSE)</f>
        <v>0</v>
      </c>
      <c r="J279" s="155">
        <f>VLOOKUP(F279,'(DAS Use Only) Data Tables'!$C$18:$E$19,3,FALSE)</f>
        <v>0</v>
      </c>
      <c r="K279" s="152"/>
      <c r="L279" s="155">
        <f t="shared" si="21"/>
        <v>0</v>
      </c>
    </row>
    <row r="280" spans="2:12" s="144" customFormat="1" ht="11.25" x14ac:dyDescent="0.2">
      <c r="B280" s="153">
        <f t="shared" si="22"/>
        <v>6</v>
      </c>
      <c r="C280" s="243"/>
      <c r="D280" s="243"/>
      <c r="E280" s="154"/>
      <c r="F280" s="154" t="s">
        <v>0</v>
      </c>
      <c r="G280" s="153">
        <f t="shared" si="20"/>
        <v>0</v>
      </c>
      <c r="H280" s="152"/>
      <c r="I280" s="155">
        <f>VLOOKUP($F280,'(DAS Use Only) Data Tables'!$C$18:$E$19,2,FALSE)</f>
        <v>0</v>
      </c>
      <c r="J280" s="155">
        <f>VLOOKUP(F280,'(DAS Use Only) Data Tables'!$C$18:$E$19,3,FALSE)</f>
        <v>0</v>
      </c>
      <c r="K280" s="152"/>
      <c r="L280" s="155">
        <f t="shared" si="21"/>
        <v>0</v>
      </c>
    </row>
    <row r="281" spans="2:12" s="144" customFormat="1" ht="11.25" x14ac:dyDescent="0.2">
      <c r="B281" s="153">
        <f t="shared" si="22"/>
        <v>7</v>
      </c>
      <c r="C281" s="243"/>
      <c r="D281" s="243"/>
      <c r="E281" s="154"/>
      <c r="F281" s="154" t="s">
        <v>0</v>
      </c>
      <c r="G281" s="153">
        <f t="shared" si="20"/>
        <v>0</v>
      </c>
      <c r="H281" s="152"/>
      <c r="I281" s="155">
        <f>VLOOKUP($F281,'(DAS Use Only) Data Tables'!$C$18:$E$19,2,FALSE)</f>
        <v>0</v>
      </c>
      <c r="J281" s="155">
        <f>VLOOKUP(F281,'(DAS Use Only) Data Tables'!$C$18:$E$19,3,FALSE)</f>
        <v>0</v>
      </c>
      <c r="K281" s="152"/>
      <c r="L281" s="155">
        <f t="shared" si="21"/>
        <v>0</v>
      </c>
    </row>
    <row r="282" spans="2:12" s="144" customFormat="1" ht="11.25" x14ac:dyDescent="0.2">
      <c r="B282" s="153">
        <f t="shared" si="22"/>
        <v>8</v>
      </c>
      <c r="C282" s="243"/>
      <c r="D282" s="243"/>
      <c r="E282" s="154"/>
      <c r="F282" s="154" t="s">
        <v>0</v>
      </c>
      <c r="G282" s="153">
        <f t="shared" si="20"/>
        <v>0</v>
      </c>
      <c r="H282" s="152"/>
      <c r="I282" s="155">
        <f>VLOOKUP($F282,'(DAS Use Only) Data Tables'!$C$18:$E$19,2,FALSE)</f>
        <v>0</v>
      </c>
      <c r="J282" s="155">
        <f>VLOOKUP(F282,'(DAS Use Only) Data Tables'!$C$18:$E$19,3,FALSE)</f>
        <v>0</v>
      </c>
      <c r="K282" s="152"/>
      <c r="L282" s="155">
        <f t="shared" si="21"/>
        <v>0</v>
      </c>
    </row>
    <row r="283" spans="2:12" s="144" customFormat="1" ht="11.25" x14ac:dyDescent="0.2">
      <c r="B283" s="153">
        <f t="shared" si="22"/>
        <v>9</v>
      </c>
      <c r="C283" s="243"/>
      <c r="D283" s="243"/>
      <c r="E283" s="154"/>
      <c r="F283" s="154" t="s">
        <v>0</v>
      </c>
      <c r="G283" s="153">
        <f t="shared" si="20"/>
        <v>0</v>
      </c>
      <c r="H283" s="152"/>
      <c r="I283" s="155">
        <f>VLOOKUP($F283,'(DAS Use Only) Data Tables'!$C$18:$E$19,2,FALSE)</f>
        <v>0</v>
      </c>
      <c r="J283" s="155">
        <f>VLOOKUP(F283,'(DAS Use Only) Data Tables'!$C$18:$E$19,3,FALSE)</f>
        <v>0</v>
      </c>
      <c r="K283" s="152"/>
      <c r="L283" s="155">
        <f t="shared" si="21"/>
        <v>0</v>
      </c>
    </row>
    <row r="284" spans="2:12" s="144" customFormat="1" ht="11.25" x14ac:dyDescent="0.2">
      <c r="B284" s="153">
        <f t="shared" si="22"/>
        <v>10</v>
      </c>
      <c r="C284" s="243"/>
      <c r="D284" s="243"/>
      <c r="E284" s="154"/>
      <c r="F284" s="154" t="s">
        <v>0</v>
      </c>
      <c r="G284" s="153">
        <f t="shared" si="20"/>
        <v>0</v>
      </c>
      <c r="H284" s="152"/>
      <c r="I284" s="155">
        <f>VLOOKUP($F284,'(DAS Use Only) Data Tables'!$C$18:$E$19,2,FALSE)</f>
        <v>0</v>
      </c>
      <c r="J284" s="155">
        <f>VLOOKUP(F284,'(DAS Use Only) Data Tables'!$C$18:$E$19,3,FALSE)</f>
        <v>0</v>
      </c>
      <c r="K284" s="152"/>
      <c r="L284" s="155">
        <f t="shared" si="21"/>
        <v>0</v>
      </c>
    </row>
    <row r="285" spans="2:12" s="144" customFormat="1" ht="11.25" x14ac:dyDescent="0.2">
      <c r="B285" s="153">
        <f t="shared" si="22"/>
        <v>11</v>
      </c>
      <c r="C285" s="243"/>
      <c r="D285" s="243"/>
      <c r="E285" s="154"/>
      <c r="F285" s="154" t="s">
        <v>0</v>
      </c>
      <c r="G285" s="153">
        <f t="shared" si="20"/>
        <v>0</v>
      </c>
      <c r="H285" s="152"/>
      <c r="I285" s="155">
        <f>VLOOKUP($F285,'(DAS Use Only) Data Tables'!$C$18:$E$19,2,FALSE)</f>
        <v>0</v>
      </c>
      <c r="J285" s="155">
        <f>VLOOKUP(F285,'(DAS Use Only) Data Tables'!$C$18:$E$19,3,FALSE)</f>
        <v>0</v>
      </c>
      <c r="K285" s="152"/>
      <c r="L285" s="155">
        <f t="shared" si="21"/>
        <v>0</v>
      </c>
    </row>
    <row r="286" spans="2:12" s="144" customFormat="1" ht="11.25" x14ac:dyDescent="0.2">
      <c r="B286" s="153">
        <f t="shared" si="22"/>
        <v>12</v>
      </c>
      <c r="C286" s="243"/>
      <c r="D286" s="243"/>
      <c r="E286" s="154"/>
      <c r="F286" s="154" t="s">
        <v>0</v>
      </c>
      <c r="G286" s="153">
        <f t="shared" si="20"/>
        <v>0</v>
      </c>
      <c r="H286" s="152"/>
      <c r="I286" s="155">
        <f>VLOOKUP($F286,'(DAS Use Only) Data Tables'!$C$18:$E$19,2,FALSE)</f>
        <v>0</v>
      </c>
      <c r="J286" s="155">
        <f>VLOOKUP(F286,'(DAS Use Only) Data Tables'!$C$18:$E$19,3,FALSE)</f>
        <v>0</v>
      </c>
      <c r="K286" s="152"/>
      <c r="L286" s="155">
        <f t="shared" si="21"/>
        <v>0</v>
      </c>
    </row>
    <row r="287" spans="2:12" s="144" customFormat="1" ht="11.25" x14ac:dyDescent="0.2">
      <c r="B287" s="153">
        <f t="shared" si="22"/>
        <v>13</v>
      </c>
      <c r="C287" s="243"/>
      <c r="D287" s="243"/>
      <c r="E287" s="154"/>
      <c r="F287" s="154" t="s">
        <v>0</v>
      </c>
      <c r="G287" s="153">
        <f t="shared" si="20"/>
        <v>0</v>
      </c>
      <c r="H287" s="152"/>
      <c r="I287" s="155">
        <f>VLOOKUP($F287,'(DAS Use Only) Data Tables'!$C$18:$E$19,2,FALSE)</f>
        <v>0</v>
      </c>
      <c r="J287" s="155">
        <f>VLOOKUP(F287,'(DAS Use Only) Data Tables'!$C$18:$E$19,3,FALSE)</f>
        <v>0</v>
      </c>
      <c r="K287" s="152"/>
      <c r="L287" s="155">
        <f t="shared" si="21"/>
        <v>0</v>
      </c>
    </row>
    <row r="288" spans="2:12" s="144" customFormat="1" ht="11.25" x14ac:dyDescent="0.2">
      <c r="B288" s="153">
        <f t="shared" si="22"/>
        <v>14</v>
      </c>
      <c r="C288" s="243"/>
      <c r="D288" s="243"/>
      <c r="E288" s="154"/>
      <c r="F288" s="154" t="s">
        <v>0</v>
      </c>
      <c r="G288" s="153">
        <f t="shared" si="20"/>
        <v>0</v>
      </c>
      <c r="H288" s="152"/>
      <c r="I288" s="155">
        <f>VLOOKUP($F288,'(DAS Use Only) Data Tables'!$C$18:$E$19,2,FALSE)</f>
        <v>0</v>
      </c>
      <c r="J288" s="155">
        <f>VLOOKUP(F288,'(DAS Use Only) Data Tables'!$C$18:$E$19,3,FALSE)</f>
        <v>0</v>
      </c>
      <c r="K288" s="152"/>
      <c r="L288" s="155">
        <f t="shared" si="21"/>
        <v>0</v>
      </c>
    </row>
    <row r="289" spans="2:12" s="144" customFormat="1" ht="11.25" x14ac:dyDescent="0.2">
      <c r="B289" s="153">
        <f t="shared" si="22"/>
        <v>15</v>
      </c>
      <c r="C289" s="243"/>
      <c r="D289" s="243"/>
      <c r="E289" s="154"/>
      <c r="F289" s="154" t="s">
        <v>0</v>
      </c>
      <c r="G289" s="153">
        <f t="shared" si="20"/>
        <v>0</v>
      </c>
      <c r="H289" s="152"/>
      <c r="I289" s="155">
        <f>VLOOKUP($F289,'(DAS Use Only) Data Tables'!$C$18:$E$19,2,FALSE)</f>
        <v>0</v>
      </c>
      <c r="J289" s="155">
        <f>VLOOKUP(F289,'(DAS Use Only) Data Tables'!$C$18:$E$19,3,FALSE)</f>
        <v>0</v>
      </c>
      <c r="K289" s="152"/>
      <c r="L289" s="155">
        <f t="shared" si="21"/>
        <v>0</v>
      </c>
    </row>
    <row r="290" spans="2:12" s="144" customFormat="1" ht="11.25" x14ac:dyDescent="0.2">
      <c r="B290" s="153">
        <f t="shared" ref="B290:B318" si="23">B289+1</f>
        <v>16</v>
      </c>
      <c r="C290" s="243"/>
      <c r="D290" s="243"/>
      <c r="E290" s="154"/>
      <c r="F290" s="154" t="s">
        <v>0</v>
      </c>
      <c r="G290" s="153">
        <f t="shared" si="20"/>
        <v>0</v>
      </c>
      <c r="H290" s="152"/>
      <c r="I290" s="155">
        <f>VLOOKUP($F290,'(DAS Use Only) Data Tables'!$C$18:$E$19,2,FALSE)</f>
        <v>0</v>
      </c>
      <c r="J290" s="155">
        <f>VLOOKUP(F290,'(DAS Use Only) Data Tables'!$C$18:$E$19,3,FALSE)</f>
        <v>0</v>
      </c>
      <c r="K290" s="152"/>
      <c r="L290" s="155">
        <f t="shared" si="21"/>
        <v>0</v>
      </c>
    </row>
    <row r="291" spans="2:12" s="144" customFormat="1" ht="11.25" x14ac:dyDescent="0.2">
      <c r="B291" s="153">
        <f t="shared" si="23"/>
        <v>17</v>
      </c>
      <c r="C291" s="243"/>
      <c r="D291" s="243"/>
      <c r="E291" s="154"/>
      <c r="F291" s="154" t="s">
        <v>0</v>
      </c>
      <c r="G291" s="153">
        <f t="shared" si="20"/>
        <v>0</v>
      </c>
      <c r="H291" s="152"/>
      <c r="I291" s="155">
        <f>VLOOKUP($F291,'(DAS Use Only) Data Tables'!$C$18:$E$19,2,FALSE)</f>
        <v>0</v>
      </c>
      <c r="J291" s="155">
        <f>VLOOKUP(F291,'(DAS Use Only) Data Tables'!$C$18:$E$19,3,FALSE)</f>
        <v>0</v>
      </c>
      <c r="K291" s="152"/>
      <c r="L291" s="155">
        <f t="shared" si="21"/>
        <v>0</v>
      </c>
    </row>
    <row r="292" spans="2:12" s="144" customFormat="1" ht="11.25" x14ac:dyDescent="0.2">
      <c r="B292" s="153">
        <f t="shared" si="23"/>
        <v>18</v>
      </c>
      <c r="C292" s="243"/>
      <c r="D292" s="243"/>
      <c r="E292" s="154"/>
      <c r="F292" s="154" t="s">
        <v>0</v>
      </c>
      <c r="G292" s="153">
        <f t="shared" si="20"/>
        <v>0</v>
      </c>
      <c r="H292" s="152"/>
      <c r="I292" s="155">
        <f>VLOOKUP($F292,'(DAS Use Only) Data Tables'!$C$18:$E$19,2,FALSE)</f>
        <v>0</v>
      </c>
      <c r="J292" s="155">
        <f>VLOOKUP(F292,'(DAS Use Only) Data Tables'!$C$18:$E$19,3,FALSE)</f>
        <v>0</v>
      </c>
      <c r="K292" s="152"/>
      <c r="L292" s="155">
        <f t="shared" si="21"/>
        <v>0</v>
      </c>
    </row>
    <row r="293" spans="2:12" s="144" customFormat="1" ht="11.25" x14ac:dyDescent="0.2">
      <c r="B293" s="153">
        <f t="shared" si="23"/>
        <v>19</v>
      </c>
      <c r="C293" s="243"/>
      <c r="D293" s="243"/>
      <c r="E293" s="154"/>
      <c r="F293" s="154" t="s">
        <v>0</v>
      </c>
      <c r="G293" s="153">
        <f t="shared" si="20"/>
        <v>0</v>
      </c>
      <c r="H293" s="152"/>
      <c r="I293" s="155">
        <f>VLOOKUP($F293,'(DAS Use Only) Data Tables'!$C$18:$E$19,2,FALSE)</f>
        <v>0</v>
      </c>
      <c r="J293" s="155">
        <f>VLOOKUP(F293,'(DAS Use Only) Data Tables'!$C$18:$E$19,3,FALSE)</f>
        <v>0</v>
      </c>
      <c r="K293" s="152"/>
      <c r="L293" s="155">
        <f t="shared" si="21"/>
        <v>0</v>
      </c>
    </row>
    <row r="294" spans="2:12" s="144" customFormat="1" ht="11.25" x14ac:dyDescent="0.2">
      <c r="B294" s="153">
        <f t="shared" si="23"/>
        <v>20</v>
      </c>
      <c r="C294" s="243"/>
      <c r="D294" s="243"/>
      <c r="E294" s="154"/>
      <c r="F294" s="154" t="s">
        <v>0</v>
      </c>
      <c r="G294" s="153">
        <f t="shared" si="20"/>
        <v>0</v>
      </c>
      <c r="H294" s="152"/>
      <c r="I294" s="155">
        <f>VLOOKUP($F294,'(DAS Use Only) Data Tables'!$C$18:$E$19,2,FALSE)</f>
        <v>0</v>
      </c>
      <c r="J294" s="155">
        <f>VLOOKUP(F294,'(DAS Use Only) Data Tables'!$C$18:$E$19,3,FALSE)</f>
        <v>0</v>
      </c>
      <c r="K294" s="152"/>
      <c r="L294" s="155">
        <f t="shared" si="21"/>
        <v>0</v>
      </c>
    </row>
    <row r="295" spans="2:12" s="144" customFormat="1" ht="11.25" x14ac:dyDescent="0.2">
      <c r="B295" s="153">
        <f t="shared" si="23"/>
        <v>21</v>
      </c>
      <c r="C295" s="243"/>
      <c r="D295" s="243"/>
      <c r="E295" s="154"/>
      <c r="F295" s="154" t="s">
        <v>0</v>
      </c>
      <c r="G295" s="153">
        <f t="shared" si="20"/>
        <v>0</v>
      </c>
      <c r="H295" s="152"/>
      <c r="I295" s="155">
        <f>VLOOKUP($F295,'(DAS Use Only) Data Tables'!$C$18:$E$19,2,FALSE)</f>
        <v>0</v>
      </c>
      <c r="J295" s="155">
        <f>VLOOKUP(F295,'(DAS Use Only) Data Tables'!$C$18:$E$19,3,FALSE)</f>
        <v>0</v>
      </c>
      <c r="K295" s="152"/>
      <c r="L295" s="155">
        <f t="shared" si="21"/>
        <v>0</v>
      </c>
    </row>
    <row r="296" spans="2:12" s="144" customFormat="1" ht="11.25" x14ac:dyDescent="0.2">
      <c r="B296" s="153">
        <f t="shared" si="23"/>
        <v>22</v>
      </c>
      <c r="C296" s="243"/>
      <c r="D296" s="243"/>
      <c r="E296" s="154"/>
      <c r="F296" s="154" t="s">
        <v>0</v>
      </c>
      <c r="G296" s="153">
        <f t="shared" si="20"/>
        <v>0</v>
      </c>
      <c r="H296" s="152"/>
      <c r="I296" s="155">
        <f>VLOOKUP($F296,'(DAS Use Only) Data Tables'!$C$18:$E$19,2,FALSE)</f>
        <v>0</v>
      </c>
      <c r="J296" s="155">
        <f>VLOOKUP(F296,'(DAS Use Only) Data Tables'!$C$18:$E$19,3,FALSE)</f>
        <v>0</v>
      </c>
      <c r="K296" s="152"/>
      <c r="L296" s="155">
        <f t="shared" si="21"/>
        <v>0</v>
      </c>
    </row>
    <row r="297" spans="2:12" s="144" customFormat="1" ht="11.25" x14ac:dyDescent="0.2">
      <c r="B297" s="153">
        <f t="shared" si="23"/>
        <v>23</v>
      </c>
      <c r="C297" s="243"/>
      <c r="D297" s="243"/>
      <c r="E297" s="154"/>
      <c r="F297" s="154" t="s">
        <v>0</v>
      </c>
      <c r="G297" s="153">
        <f t="shared" si="20"/>
        <v>0</v>
      </c>
      <c r="H297" s="152"/>
      <c r="I297" s="155">
        <f>VLOOKUP($F297,'(DAS Use Only) Data Tables'!$C$18:$E$19,2,FALSE)</f>
        <v>0</v>
      </c>
      <c r="J297" s="155">
        <f>VLOOKUP(F297,'(DAS Use Only) Data Tables'!$C$18:$E$19,3,FALSE)</f>
        <v>0</v>
      </c>
      <c r="K297" s="152"/>
      <c r="L297" s="155">
        <f t="shared" si="21"/>
        <v>0</v>
      </c>
    </row>
    <row r="298" spans="2:12" s="144" customFormat="1" ht="11.25" x14ac:dyDescent="0.2">
      <c r="B298" s="153">
        <f t="shared" si="23"/>
        <v>24</v>
      </c>
      <c r="C298" s="243"/>
      <c r="D298" s="243"/>
      <c r="E298" s="154"/>
      <c r="F298" s="154" t="s">
        <v>0</v>
      </c>
      <c r="G298" s="153">
        <f t="shared" si="20"/>
        <v>0</v>
      </c>
      <c r="H298" s="152"/>
      <c r="I298" s="155">
        <f>VLOOKUP($F298,'(DAS Use Only) Data Tables'!$C$18:$E$19,2,FALSE)</f>
        <v>0</v>
      </c>
      <c r="J298" s="155">
        <f>VLOOKUP(F298,'(DAS Use Only) Data Tables'!$C$18:$E$19,3,FALSE)</f>
        <v>0</v>
      </c>
      <c r="K298" s="152"/>
      <c r="L298" s="155">
        <f t="shared" si="21"/>
        <v>0</v>
      </c>
    </row>
    <row r="299" spans="2:12" s="144" customFormat="1" ht="11.25" x14ac:dyDescent="0.2">
      <c r="B299" s="153">
        <f t="shared" si="23"/>
        <v>25</v>
      </c>
      <c r="C299" s="243"/>
      <c r="D299" s="243"/>
      <c r="E299" s="154"/>
      <c r="F299" s="154" t="s">
        <v>0</v>
      </c>
      <c r="G299" s="153">
        <f t="shared" si="20"/>
        <v>0</v>
      </c>
      <c r="H299" s="152"/>
      <c r="I299" s="155">
        <f>VLOOKUP($F299,'(DAS Use Only) Data Tables'!$C$18:$E$19,2,FALSE)</f>
        <v>0</v>
      </c>
      <c r="J299" s="155">
        <f>VLOOKUP(F299,'(DAS Use Only) Data Tables'!$C$18:$E$19,3,FALSE)</f>
        <v>0</v>
      </c>
      <c r="K299" s="152"/>
      <c r="L299" s="155">
        <f t="shared" si="21"/>
        <v>0</v>
      </c>
    </row>
    <row r="300" spans="2:12" s="144" customFormat="1" ht="11.25" x14ac:dyDescent="0.2">
      <c r="B300" s="153">
        <f t="shared" si="23"/>
        <v>26</v>
      </c>
      <c r="C300" s="243"/>
      <c r="D300" s="243"/>
      <c r="E300" s="154"/>
      <c r="F300" s="154" t="s">
        <v>0</v>
      </c>
      <c r="G300" s="153">
        <f t="shared" si="20"/>
        <v>0</v>
      </c>
      <c r="H300" s="152"/>
      <c r="I300" s="155">
        <f>VLOOKUP($F300,'(DAS Use Only) Data Tables'!$C$18:$E$19,2,FALSE)</f>
        <v>0</v>
      </c>
      <c r="J300" s="155">
        <f>VLOOKUP(F300,'(DAS Use Only) Data Tables'!$C$18:$E$19,3,FALSE)</f>
        <v>0</v>
      </c>
      <c r="K300" s="152"/>
      <c r="L300" s="155">
        <f t="shared" si="21"/>
        <v>0</v>
      </c>
    </row>
    <row r="301" spans="2:12" s="144" customFormat="1" ht="11.25" x14ac:dyDescent="0.2">
      <c r="B301" s="153">
        <f t="shared" si="23"/>
        <v>27</v>
      </c>
      <c r="C301" s="243"/>
      <c r="D301" s="243"/>
      <c r="E301" s="154"/>
      <c r="F301" s="154" t="s">
        <v>0</v>
      </c>
      <c r="G301" s="153">
        <f t="shared" si="20"/>
        <v>0</v>
      </c>
      <c r="H301" s="152"/>
      <c r="I301" s="155">
        <f>VLOOKUP($F301,'(DAS Use Only) Data Tables'!$C$18:$E$19,2,FALSE)</f>
        <v>0</v>
      </c>
      <c r="J301" s="155">
        <f>VLOOKUP(F301,'(DAS Use Only) Data Tables'!$C$18:$E$19,3,FALSE)</f>
        <v>0</v>
      </c>
      <c r="K301" s="152"/>
      <c r="L301" s="155">
        <f t="shared" si="21"/>
        <v>0</v>
      </c>
    </row>
    <row r="302" spans="2:12" s="144" customFormat="1" ht="11.25" x14ac:dyDescent="0.2">
      <c r="B302" s="153">
        <f t="shared" si="23"/>
        <v>28</v>
      </c>
      <c r="C302" s="243"/>
      <c r="D302" s="243"/>
      <c r="E302" s="154"/>
      <c r="F302" s="154" t="s">
        <v>0</v>
      </c>
      <c r="G302" s="153">
        <f t="shared" si="20"/>
        <v>0</v>
      </c>
      <c r="H302" s="152"/>
      <c r="I302" s="155">
        <f>VLOOKUP($F302,'(DAS Use Only) Data Tables'!$C$18:$E$19,2,FALSE)</f>
        <v>0</v>
      </c>
      <c r="J302" s="155">
        <f>VLOOKUP(F302,'(DAS Use Only) Data Tables'!$C$18:$E$19,3,FALSE)</f>
        <v>0</v>
      </c>
      <c r="K302" s="152"/>
      <c r="L302" s="155">
        <f t="shared" si="21"/>
        <v>0</v>
      </c>
    </row>
    <row r="303" spans="2:12" s="144" customFormat="1" ht="11.25" x14ac:dyDescent="0.2">
      <c r="B303" s="153">
        <f t="shared" si="23"/>
        <v>29</v>
      </c>
      <c r="C303" s="243"/>
      <c r="D303" s="243"/>
      <c r="E303" s="154"/>
      <c r="F303" s="154" t="s">
        <v>0</v>
      </c>
      <c r="G303" s="153">
        <f t="shared" si="20"/>
        <v>0</v>
      </c>
      <c r="H303" s="152"/>
      <c r="I303" s="155">
        <f>VLOOKUP($F303,'(DAS Use Only) Data Tables'!$C$18:$E$19,2,FALSE)</f>
        <v>0</v>
      </c>
      <c r="J303" s="155">
        <f>VLOOKUP(F303,'(DAS Use Only) Data Tables'!$C$18:$E$19,3,FALSE)</f>
        <v>0</v>
      </c>
      <c r="K303" s="152"/>
      <c r="L303" s="155">
        <f t="shared" si="21"/>
        <v>0</v>
      </c>
    </row>
    <row r="304" spans="2:12" s="144" customFormat="1" ht="11.25" x14ac:dyDescent="0.2">
      <c r="B304" s="153">
        <f t="shared" si="23"/>
        <v>30</v>
      </c>
      <c r="C304" s="243"/>
      <c r="D304" s="243"/>
      <c r="E304" s="154"/>
      <c r="F304" s="154" t="s">
        <v>0</v>
      </c>
      <c r="G304" s="153">
        <f t="shared" si="20"/>
        <v>0</v>
      </c>
      <c r="H304" s="152"/>
      <c r="I304" s="155">
        <f>VLOOKUP($F304,'(DAS Use Only) Data Tables'!$C$18:$E$19,2,FALSE)</f>
        <v>0</v>
      </c>
      <c r="J304" s="155">
        <f>VLOOKUP(F304,'(DAS Use Only) Data Tables'!$C$18:$E$19,3,FALSE)</f>
        <v>0</v>
      </c>
      <c r="K304" s="152"/>
      <c r="L304" s="155">
        <f t="shared" si="21"/>
        <v>0</v>
      </c>
    </row>
    <row r="305" spans="2:12" s="144" customFormat="1" ht="11.25" x14ac:dyDescent="0.2">
      <c r="B305" s="153">
        <f t="shared" si="23"/>
        <v>31</v>
      </c>
      <c r="C305" s="243"/>
      <c r="D305" s="243"/>
      <c r="E305" s="154"/>
      <c r="F305" s="154" t="s">
        <v>0</v>
      </c>
      <c r="G305" s="153">
        <f t="shared" si="20"/>
        <v>0</v>
      </c>
      <c r="H305" s="152"/>
      <c r="I305" s="155">
        <f>VLOOKUP($F305,'(DAS Use Only) Data Tables'!$C$18:$E$19,2,FALSE)</f>
        <v>0</v>
      </c>
      <c r="J305" s="155">
        <f>VLOOKUP(F305,'(DAS Use Only) Data Tables'!$C$18:$E$19,3,FALSE)</f>
        <v>0</v>
      </c>
      <c r="K305" s="152"/>
      <c r="L305" s="155">
        <f t="shared" si="21"/>
        <v>0</v>
      </c>
    </row>
    <row r="306" spans="2:12" s="144" customFormat="1" ht="11.25" x14ac:dyDescent="0.2">
      <c r="B306" s="153">
        <f t="shared" si="23"/>
        <v>32</v>
      </c>
      <c r="C306" s="243"/>
      <c r="D306" s="243"/>
      <c r="E306" s="154"/>
      <c r="F306" s="154" t="s">
        <v>0</v>
      </c>
      <c r="G306" s="153">
        <f t="shared" si="20"/>
        <v>0</v>
      </c>
      <c r="H306" s="152"/>
      <c r="I306" s="155">
        <f>VLOOKUP($F306,'(DAS Use Only) Data Tables'!$C$18:$E$19,2,FALSE)</f>
        <v>0</v>
      </c>
      <c r="J306" s="155">
        <f>VLOOKUP(F306,'(DAS Use Only) Data Tables'!$C$18:$E$19,3,FALSE)</f>
        <v>0</v>
      </c>
      <c r="K306" s="152"/>
      <c r="L306" s="155">
        <f t="shared" si="21"/>
        <v>0</v>
      </c>
    </row>
    <row r="307" spans="2:12" s="144" customFormat="1" ht="11.25" x14ac:dyDescent="0.2">
      <c r="B307" s="153">
        <f t="shared" si="23"/>
        <v>33</v>
      </c>
      <c r="C307" s="243"/>
      <c r="D307" s="243"/>
      <c r="E307" s="154"/>
      <c r="F307" s="154" t="s">
        <v>0</v>
      </c>
      <c r="G307" s="153">
        <f t="shared" ref="G307:G338" si="24">SUM(L307:L307)</f>
        <v>0</v>
      </c>
      <c r="H307" s="152"/>
      <c r="I307" s="155">
        <f>VLOOKUP($F307,'(DAS Use Only) Data Tables'!$C$18:$E$19,2,FALSE)</f>
        <v>0</v>
      </c>
      <c r="J307" s="155">
        <f>VLOOKUP(F307,'(DAS Use Only) Data Tables'!$C$18:$E$19,3,FALSE)</f>
        <v>0</v>
      </c>
      <c r="K307" s="152"/>
      <c r="L307" s="155">
        <f t="shared" ref="L307:L338" si="25">IF($F307=$L$10,1,0)</f>
        <v>0</v>
      </c>
    </row>
    <row r="308" spans="2:12" s="144" customFormat="1" ht="11.25" x14ac:dyDescent="0.2">
      <c r="B308" s="153">
        <f t="shared" si="23"/>
        <v>34</v>
      </c>
      <c r="C308" s="243"/>
      <c r="D308" s="243"/>
      <c r="E308" s="154"/>
      <c r="F308" s="154" t="s">
        <v>0</v>
      </c>
      <c r="G308" s="153">
        <f t="shared" si="24"/>
        <v>0</v>
      </c>
      <c r="H308" s="152"/>
      <c r="I308" s="155">
        <f>VLOOKUP($F308,'(DAS Use Only) Data Tables'!$C$18:$E$19,2,FALSE)</f>
        <v>0</v>
      </c>
      <c r="J308" s="155">
        <f>VLOOKUP(F308,'(DAS Use Only) Data Tables'!$C$18:$E$19,3,FALSE)</f>
        <v>0</v>
      </c>
      <c r="K308" s="152"/>
      <c r="L308" s="155">
        <f t="shared" si="25"/>
        <v>0</v>
      </c>
    </row>
    <row r="309" spans="2:12" s="144" customFormat="1" ht="11.25" x14ac:dyDescent="0.2">
      <c r="B309" s="153">
        <f t="shared" si="23"/>
        <v>35</v>
      </c>
      <c r="C309" s="243"/>
      <c r="D309" s="243"/>
      <c r="E309" s="154"/>
      <c r="F309" s="154" t="s">
        <v>0</v>
      </c>
      <c r="G309" s="153">
        <f t="shared" si="24"/>
        <v>0</v>
      </c>
      <c r="H309" s="152"/>
      <c r="I309" s="155">
        <f>VLOOKUP($F309,'(DAS Use Only) Data Tables'!$C$18:$E$19,2,FALSE)</f>
        <v>0</v>
      </c>
      <c r="J309" s="155">
        <f>VLOOKUP(F309,'(DAS Use Only) Data Tables'!$C$18:$E$19,3,FALSE)</f>
        <v>0</v>
      </c>
      <c r="K309" s="152"/>
      <c r="L309" s="155">
        <f t="shared" si="25"/>
        <v>0</v>
      </c>
    </row>
    <row r="310" spans="2:12" s="144" customFormat="1" ht="11.25" x14ac:dyDescent="0.2">
      <c r="B310" s="153">
        <f t="shared" si="23"/>
        <v>36</v>
      </c>
      <c r="C310" s="243"/>
      <c r="D310" s="243"/>
      <c r="E310" s="154"/>
      <c r="F310" s="154" t="s">
        <v>0</v>
      </c>
      <c r="G310" s="153">
        <f t="shared" si="24"/>
        <v>0</v>
      </c>
      <c r="H310" s="152"/>
      <c r="I310" s="155">
        <f>VLOOKUP($F310,'(DAS Use Only) Data Tables'!$C$18:$E$19,2,FALSE)</f>
        <v>0</v>
      </c>
      <c r="J310" s="155">
        <f>VLOOKUP(F310,'(DAS Use Only) Data Tables'!$C$18:$E$19,3,FALSE)</f>
        <v>0</v>
      </c>
      <c r="K310" s="152"/>
      <c r="L310" s="155">
        <f t="shared" si="25"/>
        <v>0</v>
      </c>
    </row>
    <row r="311" spans="2:12" s="144" customFormat="1" ht="11.25" x14ac:dyDescent="0.2">
      <c r="B311" s="153">
        <f t="shared" si="23"/>
        <v>37</v>
      </c>
      <c r="C311" s="243"/>
      <c r="D311" s="243"/>
      <c r="E311" s="154"/>
      <c r="F311" s="154" t="s">
        <v>0</v>
      </c>
      <c r="G311" s="153">
        <f t="shared" si="24"/>
        <v>0</v>
      </c>
      <c r="H311" s="152"/>
      <c r="I311" s="155">
        <f>VLOOKUP($F311,'(DAS Use Only) Data Tables'!$C$18:$E$19,2,FALSE)</f>
        <v>0</v>
      </c>
      <c r="J311" s="155">
        <f>VLOOKUP(F311,'(DAS Use Only) Data Tables'!$C$18:$E$19,3,FALSE)</f>
        <v>0</v>
      </c>
      <c r="K311" s="152"/>
      <c r="L311" s="155">
        <f t="shared" si="25"/>
        <v>0</v>
      </c>
    </row>
    <row r="312" spans="2:12" s="144" customFormat="1" ht="11.25" x14ac:dyDescent="0.2">
      <c r="B312" s="153">
        <f t="shared" si="23"/>
        <v>38</v>
      </c>
      <c r="C312" s="243"/>
      <c r="D312" s="243"/>
      <c r="E312" s="154"/>
      <c r="F312" s="154" t="s">
        <v>0</v>
      </c>
      <c r="G312" s="153">
        <f t="shared" si="24"/>
        <v>0</v>
      </c>
      <c r="H312" s="152"/>
      <c r="I312" s="155">
        <f>VLOOKUP($F312,'(DAS Use Only) Data Tables'!$C$18:$E$19,2,FALSE)</f>
        <v>0</v>
      </c>
      <c r="J312" s="155">
        <f>VLOOKUP(F312,'(DAS Use Only) Data Tables'!$C$18:$E$19,3,FALSE)</f>
        <v>0</v>
      </c>
      <c r="K312" s="152"/>
      <c r="L312" s="155">
        <f t="shared" si="25"/>
        <v>0</v>
      </c>
    </row>
    <row r="313" spans="2:12" s="144" customFormat="1" ht="11.25" x14ac:dyDescent="0.2">
      <c r="B313" s="153">
        <f t="shared" si="23"/>
        <v>39</v>
      </c>
      <c r="C313" s="243"/>
      <c r="D313" s="243"/>
      <c r="E313" s="154"/>
      <c r="F313" s="154" t="s">
        <v>0</v>
      </c>
      <c r="G313" s="153">
        <f t="shared" si="24"/>
        <v>0</v>
      </c>
      <c r="H313" s="152"/>
      <c r="I313" s="155">
        <f>VLOOKUP($F313,'(DAS Use Only) Data Tables'!$C$18:$E$19,2,FALSE)</f>
        <v>0</v>
      </c>
      <c r="J313" s="155">
        <f>VLOOKUP(F313,'(DAS Use Only) Data Tables'!$C$18:$E$19,3,FALSE)</f>
        <v>0</v>
      </c>
      <c r="K313" s="152"/>
      <c r="L313" s="155">
        <f t="shared" si="25"/>
        <v>0</v>
      </c>
    </row>
    <row r="314" spans="2:12" s="144" customFormat="1" ht="11.25" x14ac:dyDescent="0.2">
      <c r="B314" s="153">
        <f t="shared" si="23"/>
        <v>40</v>
      </c>
      <c r="C314" s="243"/>
      <c r="D314" s="243"/>
      <c r="E314" s="154"/>
      <c r="F314" s="154" t="s">
        <v>0</v>
      </c>
      <c r="G314" s="153">
        <f t="shared" si="24"/>
        <v>0</v>
      </c>
      <c r="H314" s="152"/>
      <c r="I314" s="155">
        <f>VLOOKUP($F314,'(DAS Use Only) Data Tables'!$C$18:$E$19,2,FALSE)</f>
        <v>0</v>
      </c>
      <c r="J314" s="155">
        <f>VLOOKUP(F314,'(DAS Use Only) Data Tables'!$C$18:$E$19,3,FALSE)</f>
        <v>0</v>
      </c>
      <c r="K314" s="152"/>
      <c r="L314" s="155">
        <f t="shared" si="25"/>
        <v>0</v>
      </c>
    </row>
    <row r="315" spans="2:12" s="144" customFormat="1" ht="11.25" x14ac:dyDescent="0.2">
      <c r="B315" s="153">
        <f t="shared" si="23"/>
        <v>41</v>
      </c>
      <c r="C315" s="243"/>
      <c r="D315" s="243"/>
      <c r="E315" s="154"/>
      <c r="F315" s="154" t="s">
        <v>0</v>
      </c>
      <c r="G315" s="153">
        <f t="shared" si="24"/>
        <v>0</v>
      </c>
      <c r="H315" s="152"/>
      <c r="I315" s="155">
        <f>VLOOKUP($F315,'(DAS Use Only) Data Tables'!$C$18:$E$19,2,FALSE)</f>
        <v>0</v>
      </c>
      <c r="J315" s="155">
        <f>VLOOKUP(F315,'(DAS Use Only) Data Tables'!$C$18:$E$19,3,FALSE)</f>
        <v>0</v>
      </c>
      <c r="K315" s="152"/>
      <c r="L315" s="155">
        <f t="shared" si="25"/>
        <v>0</v>
      </c>
    </row>
    <row r="316" spans="2:12" s="144" customFormat="1" ht="11.25" x14ac:dyDescent="0.2">
      <c r="B316" s="153">
        <f t="shared" si="23"/>
        <v>42</v>
      </c>
      <c r="C316" s="243"/>
      <c r="D316" s="243"/>
      <c r="E316" s="154"/>
      <c r="F316" s="154" t="s">
        <v>0</v>
      </c>
      <c r="G316" s="153">
        <f t="shared" si="24"/>
        <v>0</v>
      </c>
      <c r="H316" s="152"/>
      <c r="I316" s="155">
        <f>VLOOKUP($F316,'(DAS Use Only) Data Tables'!$C$18:$E$19,2,FALSE)</f>
        <v>0</v>
      </c>
      <c r="J316" s="155">
        <f>VLOOKUP(F316,'(DAS Use Only) Data Tables'!$C$18:$E$19,3,FALSE)</f>
        <v>0</v>
      </c>
      <c r="K316" s="152"/>
      <c r="L316" s="155">
        <f t="shared" si="25"/>
        <v>0</v>
      </c>
    </row>
    <row r="317" spans="2:12" s="144" customFormat="1" ht="11.25" x14ac:dyDescent="0.2">
      <c r="B317" s="153">
        <f t="shared" si="23"/>
        <v>43</v>
      </c>
      <c r="C317" s="243"/>
      <c r="D317" s="243"/>
      <c r="E317" s="154"/>
      <c r="F317" s="154" t="s">
        <v>0</v>
      </c>
      <c r="G317" s="153">
        <f t="shared" si="24"/>
        <v>0</v>
      </c>
      <c r="H317" s="152"/>
      <c r="I317" s="155">
        <f>VLOOKUP($F317,'(DAS Use Only) Data Tables'!$C$18:$E$19,2,FALSE)</f>
        <v>0</v>
      </c>
      <c r="J317" s="155">
        <f>VLOOKUP(F317,'(DAS Use Only) Data Tables'!$C$18:$E$19,3,FALSE)</f>
        <v>0</v>
      </c>
      <c r="K317" s="152"/>
      <c r="L317" s="155">
        <f t="shared" si="25"/>
        <v>0</v>
      </c>
    </row>
    <row r="318" spans="2:12" s="144" customFormat="1" ht="11.25" x14ac:dyDescent="0.2">
      <c r="B318" s="153">
        <f t="shared" si="23"/>
        <v>44</v>
      </c>
      <c r="C318" s="243"/>
      <c r="D318" s="243"/>
      <c r="E318" s="154"/>
      <c r="F318" s="154" t="s">
        <v>0</v>
      </c>
      <c r="G318" s="153">
        <f t="shared" si="24"/>
        <v>0</v>
      </c>
      <c r="H318" s="152"/>
      <c r="I318" s="155">
        <f>VLOOKUP($F318,'(DAS Use Only) Data Tables'!$C$18:$E$19,2,FALSE)</f>
        <v>0</v>
      </c>
      <c r="J318" s="155">
        <f>VLOOKUP(F318,'(DAS Use Only) Data Tables'!$C$18:$E$19,3,FALSE)</f>
        <v>0</v>
      </c>
      <c r="K318" s="152"/>
      <c r="L318" s="155">
        <f t="shared" si="25"/>
        <v>0</v>
      </c>
    </row>
    <row r="319" spans="2:12" s="144" customFormat="1" ht="11.25" x14ac:dyDescent="0.2">
      <c r="B319" s="153">
        <f t="shared" ref="B319:B341" si="26">B318+1</f>
        <v>45</v>
      </c>
      <c r="C319" s="243"/>
      <c r="D319" s="243"/>
      <c r="E319" s="154"/>
      <c r="F319" s="154" t="s">
        <v>0</v>
      </c>
      <c r="G319" s="153">
        <f t="shared" si="24"/>
        <v>0</v>
      </c>
      <c r="H319" s="152"/>
      <c r="I319" s="155">
        <f>VLOOKUP($F319,'(DAS Use Only) Data Tables'!$C$18:$E$19,2,FALSE)</f>
        <v>0</v>
      </c>
      <c r="J319" s="155">
        <f>VLOOKUP(F319,'(DAS Use Only) Data Tables'!$C$18:$E$19,3,FALSE)</f>
        <v>0</v>
      </c>
      <c r="K319" s="152"/>
      <c r="L319" s="155">
        <f t="shared" si="25"/>
        <v>0</v>
      </c>
    </row>
    <row r="320" spans="2:12" s="144" customFormat="1" ht="11.25" x14ac:dyDescent="0.2">
      <c r="B320" s="153">
        <f t="shared" si="26"/>
        <v>46</v>
      </c>
      <c r="C320" s="243"/>
      <c r="D320" s="243"/>
      <c r="E320" s="154"/>
      <c r="F320" s="154" t="s">
        <v>0</v>
      </c>
      <c r="G320" s="153">
        <f t="shared" si="24"/>
        <v>0</v>
      </c>
      <c r="H320" s="152"/>
      <c r="I320" s="155">
        <f>VLOOKUP($F320,'(DAS Use Only) Data Tables'!$C$18:$E$19,2,FALSE)</f>
        <v>0</v>
      </c>
      <c r="J320" s="155">
        <f>VLOOKUP(F320,'(DAS Use Only) Data Tables'!$C$18:$E$19,3,FALSE)</f>
        <v>0</v>
      </c>
      <c r="K320" s="152"/>
      <c r="L320" s="155">
        <f t="shared" si="25"/>
        <v>0</v>
      </c>
    </row>
    <row r="321" spans="2:12" s="144" customFormat="1" ht="11.25" x14ac:dyDescent="0.2">
      <c r="B321" s="153">
        <f t="shared" si="26"/>
        <v>47</v>
      </c>
      <c r="C321" s="243"/>
      <c r="D321" s="243"/>
      <c r="E321" s="154"/>
      <c r="F321" s="154" t="s">
        <v>0</v>
      </c>
      <c r="G321" s="153">
        <f t="shared" si="24"/>
        <v>0</v>
      </c>
      <c r="H321" s="152"/>
      <c r="I321" s="155">
        <f>VLOOKUP($F321,'(DAS Use Only) Data Tables'!$C$18:$E$19,2,FALSE)</f>
        <v>0</v>
      </c>
      <c r="J321" s="155">
        <f>VLOOKUP(F321,'(DAS Use Only) Data Tables'!$C$18:$E$19,3,FALSE)</f>
        <v>0</v>
      </c>
      <c r="K321" s="152"/>
      <c r="L321" s="155">
        <f t="shared" si="25"/>
        <v>0</v>
      </c>
    </row>
    <row r="322" spans="2:12" s="144" customFormat="1" ht="11.25" x14ac:dyDescent="0.2">
      <c r="B322" s="153">
        <f t="shared" si="26"/>
        <v>48</v>
      </c>
      <c r="C322" s="243"/>
      <c r="D322" s="243"/>
      <c r="E322" s="154"/>
      <c r="F322" s="154" t="s">
        <v>0</v>
      </c>
      <c r="G322" s="153">
        <f t="shared" si="24"/>
        <v>0</v>
      </c>
      <c r="H322" s="152"/>
      <c r="I322" s="155">
        <f>VLOOKUP($F322,'(DAS Use Only) Data Tables'!$C$18:$E$19,2,FALSE)</f>
        <v>0</v>
      </c>
      <c r="J322" s="155">
        <f>VLOOKUP(F322,'(DAS Use Only) Data Tables'!$C$18:$E$19,3,FALSE)</f>
        <v>0</v>
      </c>
      <c r="K322" s="152"/>
      <c r="L322" s="155">
        <f t="shared" si="25"/>
        <v>0</v>
      </c>
    </row>
    <row r="323" spans="2:12" s="144" customFormat="1" ht="11.25" x14ac:dyDescent="0.2">
      <c r="B323" s="153">
        <f t="shared" si="26"/>
        <v>49</v>
      </c>
      <c r="C323" s="243"/>
      <c r="D323" s="243"/>
      <c r="E323" s="154"/>
      <c r="F323" s="154" t="s">
        <v>0</v>
      </c>
      <c r="G323" s="153">
        <f t="shared" si="24"/>
        <v>0</v>
      </c>
      <c r="H323" s="152"/>
      <c r="I323" s="155">
        <f>VLOOKUP($F323,'(DAS Use Only) Data Tables'!$C$18:$E$19,2,FALSE)</f>
        <v>0</v>
      </c>
      <c r="J323" s="155">
        <f>VLOOKUP(F323,'(DAS Use Only) Data Tables'!$C$18:$E$19,3,FALSE)</f>
        <v>0</v>
      </c>
      <c r="K323" s="152"/>
      <c r="L323" s="155">
        <f t="shared" si="25"/>
        <v>0</v>
      </c>
    </row>
    <row r="324" spans="2:12" s="144" customFormat="1" ht="11.25" x14ac:dyDescent="0.2">
      <c r="B324" s="153">
        <f t="shared" si="26"/>
        <v>50</v>
      </c>
      <c r="C324" s="243"/>
      <c r="D324" s="243"/>
      <c r="E324" s="154"/>
      <c r="F324" s="154" t="s">
        <v>0</v>
      </c>
      <c r="G324" s="153">
        <f t="shared" si="24"/>
        <v>0</v>
      </c>
      <c r="H324" s="152"/>
      <c r="I324" s="155">
        <f>VLOOKUP($F324,'(DAS Use Only) Data Tables'!$C$18:$E$19,2,FALSE)</f>
        <v>0</v>
      </c>
      <c r="J324" s="155">
        <f>VLOOKUP(F324,'(DAS Use Only) Data Tables'!$C$18:$E$19,3,FALSE)</f>
        <v>0</v>
      </c>
      <c r="K324" s="152"/>
      <c r="L324" s="155">
        <f t="shared" si="25"/>
        <v>0</v>
      </c>
    </row>
    <row r="325" spans="2:12" s="144" customFormat="1" ht="11.25" x14ac:dyDescent="0.2">
      <c r="B325" s="153">
        <f t="shared" si="26"/>
        <v>51</v>
      </c>
      <c r="C325" s="243"/>
      <c r="D325" s="243"/>
      <c r="E325" s="154"/>
      <c r="F325" s="154" t="s">
        <v>0</v>
      </c>
      <c r="G325" s="153">
        <f t="shared" si="24"/>
        <v>0</v>
      </c>
      <c r="H325" s="152"/>
      <c r="I325" s="155">
        <f>VLOOKUP($F325,'(DAS Use Only) Data Tables'!$C$18:$E$19,2,FALSE)</f>
        <v>0</v>
      </c>
      <c r="J325" s="155">
        <f>VLOOKUP(F325,'(DAS Use Only) Data Tables'!$C$18:$E$19,3,FALSE)</f>
        <v>0</v>
      </c>
      <c r="K325" s="152"/>
      <c r="L325" s="155">
        <f t="shared" si="25"/>
        <v>0</v>
      </c>
    </row>
    <row r="326" spans="2:12" s="144" customFormat="1" ht="11.25" x14ac:dyDescent="0.2">
      <c r="B326" s="153">
        <f t="shared" si="26"/>
        <v>52</v>
      </c>
      <c r="C326" s="243"/>
      <c r="D326" s="243"/>
      <c r="E326" s="154"/>
      <c r="F326" s="154" t="s">
        <v>0</v>
      </c>
      <c r="G326" s="153">
        <f t="shared" si="24"/>
        <v>0</v>
      </c>
      <c r="H326" s="152"/>
      <c r="I326" s="155">
        <f>VLOOKUP($F326,'(DAS Use Only) Data Tables'!$C$18:$E$19,2,FALSE)</f>
        <v>0</v>
      </c>
      <c r="J326" s="155">
        <f>VLOOKUP(F326,'(DAS Use Only) Data Tables'!$C$18:$E$19,3,FALSE)</f>
        <v>0</v>
      </c>
      <c r="K326" s="152"/>
      <c r="L326" s="155">
        <f t="shared" si="25"/>
        <v>0</v>
      </c>
    </row>
    <row r="327" spans="2:12" s="144" customFormat="1" ht="11.25" x14ac:dyDescent="0.2">
      <c r="B327" s="153">
        <f t="shared" si="26"/>
        <v>53</v>
      </c>
      <c r="C327" s="243"/>
      <c r="D327" s="243"/>
      <c r="E327" s="154"/>
      <c r="F327" s="154" t="s">
        <v>0</v>
      </c>
      <c r="G327" s="153">
        <f t="shared" si="24"/>
        <v>0</v>
      </c>
      <c r="H327" s="152"/>
      <c r="I327" s="155">
        <f>VLOOKUP($F327,'(DAS Use Only) Data Tables'!$C$18:$E$19,2,FALSE)</f>
        <v>0</v>
      </c>
      <c r="J327" s="155">
        <f>VLOOKUP(F327,'(DAS Use Only) Data Tables'!$C$18:$E$19,3,FALSE)</f>
        <v>0</v>
      </c>
      <c r="K327" s="152"/>
      <c r="L327" s="155">
        <f t="shared" si="25"/>
        <v>0</v>
      </c>
    </row>
    <row r="328" spans="2:12" s="144" customFormat="1" ht="11.25" x14ac:dyDescent="0.2">
      <c r="B328" s="153">
        <f t="shared" si="26"/>
        <v>54</v>
      </c>
      <c r="C328" s="243"/>
      <c r="D328" s="243"/>
      <c r="E328" s="154"/>
      <c r="F328" s="154" t="s">
        <v>0</v>
      </c>
      <c r="G328" s="153">
        <f t="shared" si="24"/>
        <v>0</v>
      </c>
      <c r="H328" s="152"/>
      <c r="I328" s="155">
        <f>VLOOKUP($F328,'(DAS Use Only) Data Tables'!$C$18:$E$19,2,FALSE)</f>
        <v>0</v>
      </c>
      <c r="J328" s="155">
        <f>VLOOKUP(F328,'(DAS Use Only) Data Tables'!$C$18:$E$19,3,FALSE)</f>
        <v>0</v>
      </c>
      <c r="K328" s="152"/>
      <c r="L328" s="155">
        <f t="shared" si="25"/>
        <v>0</v>
      </c>
    </row>
    <row r="329" spans="2:12" s="144" customFormat="1" ht="11.25" x14ac:dyDescent="0.2">
      <c r="B329" s="153">
        <f t="shared" si="26"/>
        <v>55</v>
      </c>
      <c r="C329" s="243"/>
      <c r="D329" s="243"/>
      <c r="E329" s="154"/>
      <c r="F329" s="154" t="s">
        <v>0</v>
      </c>
      <c r="G329" s="153">
        <f t="shared" si="24"/>
        <v>0</v>
      </c>
      <c r="H329" s="152"/>
      <c r="I329" s="155">
        <f>VLOOKUP($F329,'(DAS Use Only) Data Tables'!$C$18:$E$19,2,FALSE)</f>
        <v>0</v>
      </c>
      <c r="J329" s="155">
        <f>VLOOKUP(F329,'(DAS Use Only) Data Tables'!$C$18:$E$19,3,FALSE)</f>
        <v>0</v>
      </c>
      <c r="K329" s="152"/>
      <c r="L329" s="155">
        <f t="shared" si="25"/>
        <v>0</v>
      </c>
    </row>
    <row r="330" spans="2:12" s="144" customFormat="1" ht="11.25" x14ac:dyDescent="0.2">
      <c r="B330" s="153">
        <f t="shared" si="26"/>
        <v>56</v>
      </c>
      <c r="C330" s="243"/>
      <c r="D330" s="243"/>
      <c r="E330" s="154"/>
      <c r="F330" s="154" t="s">
        <v>0</v>
      </c>
      <c r="G330" s="153">
        <f t="shared" si="24"/>
        <v>0</v>
      </c>
      <c r="H330" s="152"/>
      <c r="I330" s="155">
        <f>VLOOKUP($F330,'(DAS Use Only) Data Tables'!$C$18:$E$19,2,FALSE)</f>
        <v>0</v>
      </c>
      <c r="J330" s="155">
        <f>VLOOKUP(F330,'(DAS Use Only) Data Tables'!$C$18:$E$19,3,FALSE)</f>
        <v>0</v>
      </c>
      <c r="K330" s="152"/>
      <c r="L330" s="155">
        <f t="shared" si="25"/>
        <v>0</v>
      </c>
    </row>
    <row r="331" spans="2:12" s="144" customFormat="1" ht="11.25" x14ac:dyDescent="0.2">
      <c r="B331" s="153">
        <f t="shared" si="26"/>
        <v>57</v>
      </c>
      <c r="C331" s="243"/>
      <c r="D331" s="243"/>
      <c r="E331" s="154"/>
      <c r="F331" s="154" t="s">
        <v>0</v>
      </c>
      <c r="G331" s="153">
        <f t="shared" si="24"/>
        <v>0</v>
      </c>
      <c r="H331" s="152"/>
      <c r="I331" s="155">
        <f>VLOOKUP($F331,'(DAS Use Only) Data Tables'!$C$18:$E$19,2,FALSE)</f>
        <v>0</v>
      </c>
      <c r="J331" s="155">
        <f>VLOOKUP(F331,'(DAS Use Only) Data Tables'!$C$18:$E$19,3,FALSE)</f>
        <v>0</v>
      </c>
      <c r="K331" s="152"/>
      <c r="L331" s="155">
        <f t="shared" si="25"/>
        <v>0</v>
      </c>
    </row>
    <row r="332" spans="2:12" s="144" customFormat="1" ht="11.25" x14ac:dyDescent="0.2">
      <c r="B332" s="153">
        <f t="shared" si="26"/>
        <v>58</v>
      </c>
      <c r="C332" s="243"/>
      <c r="D332" s="243"/>
      <c r="E332" s="154"/>
      <c r="F332" s="154" t="s">
        <v>0</v>
      </c>
      <c r="G332" s="153">
        <f t="shared" si="24"/>
        <v>0</v>
      </c>
      <c r="H332" s="152"/>
      <c r="I332" s="155">
        <f>VLOOKUP($F332,'(DAS Use Only) Data Tables'!$C$18:$E$19,2,FALSE)</f>
        <v>0</v>
      </c>
      <c r="J332" s="155">
        <f>VLOOKUP(F332,'(DAS Use Only) Data Tables'!$C$18:$E$19,3,FALSE)</f>
        <v>0</v>
      </c>
      <c r="K332" s="152"/>
      <c r="L332" s="155">
        <f t="shared" si="25"/>
        <v>0</v>
      </c>
    </row>
    <row r="333" spans="2:12" s="144" customFormat="1" ht="11.25" x14ac:dyDescent="0.2">
      <c r="B333" s="153">
        <f t="shared" si="26"/>
        <v>59</v>
      </c>
      <c r="C333" s="243"/>
      <c r="D333" s="243"/>
      <c r="E333" s="154"/>
      <c r="F333" s="154" t="s">
        <v>0</v>
      </c>
      <c r="G333" s="153">
        <f t="shared" si="24"/>
        <v>0</v>
      </c>
      <c r="H333" s="152"/>
      <c r="I333" s="155">
        <f>VLOOKUP($F333,'(DAS Use Only) Data Tables'!$C$18:$E$19,2,FALSE)</f>
        <v>0</v>
      </c>
      <c r="J333" s="155">
        <f>VLOOKUP(F333,'(DAS Use Only) Data Tables'!$C$18:$E$19,3,FALSE)</f>
        <v>0</v>
      </c>
      <c r="K333" s="152"/>
      <c r="L333" s="155">
        <f t="shared" si="25"/>
        <v>0</v>
      </c>
    </row>
    <row r="334" spans="2:12" s="144" customFormat="1" ht="11.25" x14ac:dyDescent="0.2">
      <c r="B334" s="153">
        <f t="shared" si="26"/>
        <v>60</v>
      </c>
      <c r="C334" s="243"/>
      <c r="D334" s="243"/>
      <c r="E334" s="154"/>
      <c r="F334" s="154" t="s">
        <v>0</v>
      </c>
      <c r="G334" s="153">
        <f t="shared" si="24"/>
        <v>0</v>
      </c>
      <c r="H334" s="152"/>
      <c r="I334" s="155">
        <f>VLOOKUP($F334,'(DAS Use Only) Data Tables'!$C$18:$E$19,2,FALSE)</f>
        <v>0</v>
      </c>
      <c r="J334" s="155">
        <f>VLOOKUP(F334,'(DAS Use Only) Data Tables'!$C$18:$E$19,3,FALSE)</f>
        <v>0</v>
      </c>
      <c r="K334" s="152"/>
      <c r="L334" s="155">
        <f t="shared" si="25"/>
        <v>0</v>
      </c>
    </row>
    <row r="335" spans="2:12" s="144" customFormat="1" ht="11.25" x14ac:dyDescent="0.2">
      <c r="B335" s="153">
        <f t="shared" si="26"/>
        <v>61</v>
      </c>
      <c r="C335" s="243"/>
      <c r="D335" s="243"/>
      <c r="E335" s="154"/>
      <c r="F335" s="154" t="s">
        <v>0</v>
      </c>
      <c r="G335" s="153">
        <f t="shared" si="24"/>
        <v>0</v>
      </c>
      <c r="H335" s="152"/>
      <c r="I335" s="155">
        <f>VLOOKUP($F335,'(DAS Use Only) Data Tables'!$C$18:$E$19,2,FALSE)</f>
        <v>0</v>
      </c>
      <c r="J335" s="155">
        <f>VLOOKUP(F335,'(DAS Use Only) Data Tables'!$C$18:$E$19,3,FALSE)</f>
        <v>0</v>
      </c>
      <c r="K335" s="152"/>
      <c r="L335" s="155">
        <f t="shared" si="25"/>
        <v>0</v>
      </c>
    </row>
    <row r="336" spans="2:12" s="144" customFormat="1" ht="11.25" x14ac:dyDescent="0.2">
      <c r="B336" s="153">
        <f t="shared" si="26"/>
        <v>62</v>
      </c>
      <c r="C336" s="243"/>
      <c r="D336" s="243"/>
      <c r="E336" s="154"/>
      <c r="F336" s="154" t="s">
        <v>0</v>
      </c>
      <c r="G336" s="153">
        <f t="shared" si="24"/>
        <v>0</v>
      </c>
      <c r="H336" s="152"/>
      <c r="I336" s="155">
        <f>VLOOKUP($F336,'(DAS Use Only) Data Tables'!$C$18:$E$19,2,FALSE)</f>
        <v>0</v>
      </c>
      <c r="J336" s="155">
        <f>VLOOKUP(F336,'(DAS Use Only) Data Tables'!$C$18:$E$19,3,FALSE)</f>
        <v>0</v>
      </c>
      <c r="K336" s="152"/>
      <c r="L336" s="155">
        <f t="shared" si="25"/>
        <v>0</v>
      </c>
    </row>
    <row r="337" spans="2:12" s="144" customFormat="1" ht="11.25" x14ac:dyDescent="0.2">
      <c r="B337" s="153">
        <f t="shared" si="26"/>
        <v>63</v>
      </c>
      <c r="C337" s="243"/>
      <c r="D337" s="243"/>
      <c r="E337" s="154"/>
      <c r="F337" s="154" t="s">
        <v>0</v>
      </c>
      <c r="G337" s="153">
        <f t="shared" si="24"/>
        <v>0</v>
      </c>
      <c r="H337" s="152"/>
      <c r="I337" s="155">
        <f>VLOOKUP($F337,'(DAS Use Only) Data Tables'!$C$18:$E$19,2,FALSE)</f>
        <v>0</v>
      </c>
      <c r="J337" s="155">
        <f>VLOOKUP(F337,'(DAS Use Only) Data Tables'!$C$18:$E$19,3,FALSE)</f>
        <v>0</v>
      </c>
      <c r="K337" s="152"/>
      <c r="L337" s="155">
        <f t="shared" si="25"/>
        <v>0</v>
      </c>
    </row>
    <row r="338" spans="2:12" s="144" customFormat="1" ht="11.25" x14ac:dyDescent="0.2">
      <c r="B338" s="153">
        <f t="shared" si="26"/>
        <v>64</v>
      </c>
      <c r="C338" s="243"/>
      <c r="D338" s="243"/>
      <c r="E338" s="154"/>
      <c r="F338" s="154" t="s">
        <v>0</v>
      </c>
      <c r="G338" s="153">
        <f t="shared" si="24"/>
        <v>0</v>
      </c>
      <c r="H338" s="152"/>
      <c r="I338" s="155">
        <f>VLOOKUP($F338,'(DAS Use Only) Data Tables'!$C$18:$E$19,2,FALSE)</f>
        <v>0</v>
      </c>
      <c r="J338" s="155">
        <f>VLOOKUP(F338,'(DAS Use Only) Data Tables'!$C$18:$E$19,3,FALSE)</f>
        <v>0</v>
      </c>
      <c r="K338" s="152"/>
      <c r="L338" s="155">
        <f t="shared" si="25"/>
        <v>0</v>
      </c>
    </row>
    <row r="339" spans="2:12" s="144" customFormat="1" ht="11.25" x14ac:dyDescent="0.2">
      <c r="B339" s="153">
        <f t="shared" si="26"/>
        <v>65</v>
      </c>
      <c r="C339" s="243"/>
      <c r="D339" s="243"/>
      <c r="E339" s="154"/>
      <c r="F339" s="154" t="s">
        <v>0</v>
      </c>
      <c r="G339" s="153">
        <f t="shared" ref="G339:G375" si="27">SUM(L339:L339)</f>
        <v>0</v>
      </c>
      <c r="H339" s="152"/>
      <c r="I339" s="155">
        <f>VLOOKUP($F339,'(DAS Use Only) Data Tables'!$C$18:$E$19,2,FALSE)</f>
        <v>0</v>
      </c>
      <c r="J339" s="155">
        <f>VLOOKUP(F339,'(DAS Use Only) Data Tables'!$C$18:$E$19,3,FALSE)</f>
        <v>0</v>
      </c>
      <c r="K339" s="152"/>
      <c r="L339" s="155">
        <f t="shared" ref="L339:L375" si="28">IF($F339=$L$10,1,0)</f>
        <v>0</v>
      </c>
    </row>
    <row r="340" spans="2:12" s="144" customFormat="1" ht="11.25" x14ac:dyDescent="0.2">
      <c r="B340" s="153">
        <f t="shared" si="26"/>
        <v>66</v>
      </c>
      <c r="C340" s="243"/>
      <c r="D340" s="243"/>
      <c r="E340" s="154"/>
      <c r="F340" s="154" t="s">
        <v>0</v>
      </c>
      <c r="G340" s="153">
        <f t="shared" si="27"/>
        <v>0</v>
      </c>
      <c r="H340" s="152"/>
      <c r="I340" s="155">
        <f>VLOOKUP($F340,'(DAS Use Only) Data Tables'!$C$18:$E$19,2,FALSE)</f>
        <v>0</v>
      </c>
      <c r="J340" s="155">
        <f>VLOOKUP(F340,'(DAS Use Only) Data Tables'!$C$18:$E$19,3,FALSE)</f>
        <v>0</v>
      </c>
      <c r="K340" s="152"/>
      <c r="L340" s="155">
        <f t="shared" si="28"/>
        <v>0</v>
      </c>
    </row>
    <row r="341" spans="2:12" s="144" customFormat="1" ht="11.25" x14ac:dyDescent="0.2">
      <c r="B341" s="153">
        <f t="shared" si="26"/>
        <v>67</v>
      </c>
      <c r="C341" s="243"/>
      <c r="D341" s="243"/>
      <c r="E341" s="154"/>
      <c r="F341" s="154" t="s">
        <v>0</v>
      </c>
      <c r="G341" s="153">
        <f t="shared" si="27"/>
        <v>0</v>
      </c>
      <c r="H341" s="152"/>
      <c r="I341" s="155">
        <f>VLOOKUP($F341,'(DAS Use Only) Data Tables'!$C$18:$E$19,2,FALSE)</f>
        <v>0</v>
      </c>
      <c r="J341" s="155">
        <f>VLOOKUP(F341,'(DAS Use Only) Data Tables'!$C$18:$E$19,3,FALSE)</f>
        <v>0</v>
      </c>
      <c r="K341" s="152"/>
      <c r="L341" s="155">
        <f t="shared" si="28"/>
        <v>0</v>
      </c>
    </row>
    <row r="342" spans="2:12" s="144" customFormat="1" ht="11.25" x14ac:dyDescent="0.2">
      <c r="B342" s="153">
        <f t="shared" ref="B342:B374" si="29">B341+1</f>
        <v>68</v>
      </c>
      <c r="C342" s="243"/>
      <c r="D342" s="243"/>
      <c r="E342" s="154"/>
      <c r="F342" s="154" t="s">
        <v>0</v>
      </c>
      <c r="G342" s="153">
        <f t="shared" si="27"/>
        <v>0</v>
      </c>
      <c r="H342" s="152"/>
      <c r="I342" s="155">
        <f>VLOOKUP($F342,'(DAS Use Only) Data Tables'!$C$18:$E$19,2,FALSE)</f>
        <v>0</v>
      </c>
      <c r="J342" s="155">
        <f>VLOOKUP(F342,'(DAS Use Only) Data Tables'!$C$18:$E$19,3,FALSE)</f>
        <v>0</v>
      </c>
      <c r="K342" s="152"/>
      <c r="L342" s="155">
        <f t="shared" si="28"/>
        <v>0</v>
      </c>
    </row>
    <row r="343" spans="2:12" s="144" customFormat="1" ht="11.25" x14ac:dyDescent="0.2">
      <c r="B343" s="153">
        <f t="shared" si="29"/>
        <v>69</v>
      </c>
      <c r="C343" s="243"/>
      <c r="D343" s="243"/>
      <c r="E343" s="154"/>
      <c r="F343" s="154" t="s">
        <v>0</v>
      </c>
      <c r="G343" s="153">
        <f t="shared" si="27"/>
        <v>0</v>
      </c>
      <c r="H343" s="152"/>
      <c r="I343" s="155">
        <f>VLOOKUP($F343,'(DAS Use Only) Data Tables'!$C$18:$E$19,2,FALSE)</f>
        <v>0</v>
      </c>
      <c r="J343" s="155">
        <f>VLOOKUP(F343,'(DAS Use Only) Data Tables'!$C$18:$E$19,3,FALSE)</f>
        <v>0</v>
      </c>
      <c r="K343" s="152"/>
      <c r="L343" s="155">
        <f t="shared" si="28"/>
        <v>0</v>
      </c>
    </row>
    <row r="344" spans="2:12" s="144" customFormat="1" ht="11.25" x14ac:dyDescent="0.2">
      <c r="B344" s="153">
        <f t="shared" si="29"/>
        <v>70</v>
      </c>
      <c r="C344" s="243"/>
      <c r="D344" s="243"/>
      <c r="E344" s="154"/>
      <c r="F344" s="154" t="s">
        <v>0</v>
      </c>
      <c r="G344" s="153">
        <f t="shared" si="27"/>
        <v>0</v>
      </c>
      <c r="H344" s="152"/>
      <c r="I344" s="155">
        <f>VLOOKUP($F344,'(DAS Use Only) Data Tables'!$C$18:$E$19,2,FALSE)</f>
        <v>0</v>
      </c>
      <c r="J344" s="155">
        <f>VLOOKUP(F344,'(DAS Use Only) Data Tables'!$C$18:$E$19,3,FALSE)</f>
        <v>0</v>
      </c>
      <c r="K344" s="152"/>
      <c r="L344" s="155">
        <f t="shared" si="28"/>
        <v>0</v>
      </c>
    </row>
    <row r="345" spans="2:12" s="144" customFormat="1" ht="11.25" x14ac:dyDescent="0.2">
      <c r="B345" s="153">
        <f t="shared" si="29"/>
        <v>71</v>
      </c>
      <c r="C345" s="243"/>
      <c r="D345" s="243"/>
      <c r="E345" s="154"/>
      <c r="F345" s="154" t="s">
        <v>0</v>
      </c>
      <c r="G345" s="153">
        <f t="shared" si="27"/>
        <v>0</v>
      </c>
      <c r="H345" s="152"/>
      <c r="I345" s="155">
        <f>VLOOKUP($F345,'(DAS Use Only) Data Tables'!$C$18:$E$19,2,FALSE)</f>
        <v>0</v>
      </c>
      <c r="J345" s="155">
        <f>VLOOKUP(F345,'(DAS Use Only) Data Tables'!$C$18:$E$19,3,FALSE)</f>
        <v>0</v>
      </c>
      <c r="K345" s="152"/>
      <c r="L345" s="155">
        <f t="shared" si="28"/>
        <v>0</v>
      </c>
    </row>
    <row r="346" spans="2:12" s="144" customFormat="1" ht="11.25" x14ac:dyDescent="0.2">
      <c r="B346" s="153">
        <f t="shared" si="29"/>
        <v>72</v>
      </c>
      <c r="C346" s="243"/>
      <c r="D346" s="243"/>
      <c r="E346" s="154"/>
      <c r="F346" s="154" t="s">
        <v>0</v>
      </c>
      <c r="G346" s="153">
        <f t="shared" si="27"/>
        <v>0</v>
      </c>
      <c r="H346" s="152"/>
      <c r="I346" s="155">
        <f>VLOOKUP($F346,'(DAS Use Only) Data Tables'!$C$18:$E$19,2,FALSE)</f>
        <v>0</v>
      </c>
      <c r="J346" s="155">
        <f>VLOOKUP(F346,'(DAS Use Only) Data Tables'!$C$18:$E$19,3,FALSE)</f>
        <v>0</v>
      </c>
      <c r="K346" s="152"/>
      <c r="L346" s="155">
        <f t="shared" si="28"/>
        <v>0</v>
      </c>
    </row>
    <row r="347" spans="2:12" s="144" customFormat="1" ht="11.25" x14ac:dyDescent="0.2">
      <c r="B347" s="153">
        <f t="shared" si="29"/>
        <v>73</v>
      </c>
      <c r="C347" s="243"/>
      <c r="D347" s="243"/>
      <c r="E347" s="154"/>
      <c r="F347" s="154" t="s">
        <v>0</v>
      </c>
      <c r="G347" s="153">
        <f t="shared" si="27"/>
        <v>0</v>
      </c>
      <c r="H347" s="152"/>
      <c r="I347" s="155">
        <f>VLOOKUP($F347,'(DAS Use Only) Data Tables'!$C$18:$E$19,2,FALSE)</f>
        <v>0</v>
      </c>
      <c r="J347" s="155">
        <f>VLOOKUP(F347,'(DAS Use Only) Data Tables'!$C$18:$E$19,3,FALSE)</f>
        <v>0</v>
      </c>
      <c r="K347" s="152"/>
      <c r="L347" s="155">
        <f t="shared" si="28"/>
        <v>0</v>
      </c>
    </row>
    <row r="348" spans="2:12" s="144" customFormat="1" ht="11.25" x14ac:dyDescent="0.2">
      <c r="B348" s="153">
        <f t="shared" si="29"/>
        <v>74</v>
      </c>
      <c r="C348" s="243"/>
      <c r="D348" s="243"/>
      <c r="E348" s="154"/>
      <c r="F348" s="154" t="s">
        <v>0</v>
      </c>
      <c r="G348" s="153">
        <f t="shared" si="27"/>
        <v>0</v>
      </c>
      <c r="H348" s="152"/>
      <c r="I348" s="155">
        <f>VLOOKUP($F348,'(DAS Use Only) Data Tables'!$C$18:$E$19,2,FALSE)</f>
        <v>0</v>
      </c>
      <c r="J348" s="155">
        <f>VLOOKUP(F348,'(DAS Use Only) Data Tables'!$C$18:$E$19,3,FALSE)</f>
        <v>0</v>
      </c>
      <c r="K348" s="152"/>
      <c r="L348" s="155">
        <f t="shared" si="28"/>
        <v>0</v>
      </c>
    </row>
    <row r="349" spans="2:12" s="144" customFormat="1" ht="11.25" x14ac:dyDescent="0.2">
      <c r="B349" s="153">
        <f t="shared" si="29"/>
        <v>75</v>
      </c>
      <c r="C349" s="243"/>
      <c r="D349" s="243"/>
      <c r="E349" s="154"/>
      <c r="F349" s="154" t="s">
        <v>0</v>
      </c>
      <c r="G349" s="153">
        <f t="shared" si="27"/>
        <v>0</v>
      </c>
      <c r="H349" s="152"/>
      <c r="I349" s="155">
        <f>VLOOKUP($F349,'(DAS Use Only) Data Tables'!$C$18:$E$19,2,FALSE)</f>
        <v>0</v>
      </c>
      <c r="J349" s="155">
        <f>VLOOKUP(F349,'(DAS Use Only) Data Tables'!$C$18:$E$19,3,FALSE)</f>
        <v>0</v>
      </c>
      <c r="K349" s="152"/>
      <c r="L349" s="155">
        <f t="shared" si="28"/>
        <v>0</v>
      </c>
    </row>
    <row r="350" spans="2:12" s="144" customFormat="1" ht="11.25" x14ac:dyDescent="0.2">
      <c r="B350" s="153">
        <f t="shared" si="29"/>
        <v>76</v>
      </c>
      <c r="C350" s="243"/>
      <c r="D350" s="243"/>
      <c r="E350" s="154"/>
      <c r="F350" s="154" t="s">
        <v>0</v>
      </c>
      <c r="G350" s="153">
        <f t="shared" si="27"/>
        <v>0</v>
      </c>
      <c r="H350" s="152"/>
      <c r="I350" s="155">
        <f>VLOOKUP($F350,'(DAS Use Only) Data Tables'!$C$18:$E$19,2,FALSE)</f>
        <v>0</v>
      </c>
      <c r="J350" s="155">
        <f>VLOOKUP(F350,'(DAS Use Only) Data Tables'!$C$18:$E$19,3,FALSE)</f>
        <v>0</v>
      </c>
      <c r="K350" s="152"/>
      <c r="L350" s="155">
        <f t="shared" si="28"/>
        <v>0</v>
      </c>
    </row>
    <row r="351" spans="2:12" s="144" customFormat="1" ht="11.25" x14ac:dyDescent="0.2">
      <c r="B351" s="153">
        <f t="shared" si="29"/>
        <v>77</v>
      </c>
      <c r="C351" s="243"/>
      <c r="D351" s="243"/>
      <c r="E351" s="154"/>
      <c r="F351" s="154" t="s">
        <v>0</v>
      </c>
      <c r="G351" s="153">
        <f t="shared" si="27"/>
        <v>0</v>
      </c>
      <c r="H351" s="152"/>
      <c r="I351" s="155">
        <f>VLOOKUP($F351,'(DAS Use Only) Data Tables'!$C$18:$E$19,2,FALSE)</f>
        <v>0</v>
      </c>
      <c r="J351" s="155">
        <f>VLOOKUP(F351,'(DAS Use Only) Data Tables'!$C$18:$E$19,3,FALSE)</f>
        <v>0</v>
      </c>
      <c r="K351" s="152"/>
      <c r="L351" s="155">
        <f t="shared" si="28"/>
        <v>0</v>
      </c>
    </row>
    <row r="352" spans="2:12" s="144" customFormat="1" ht="11.25" x14ac:dyDescent="0.2">
      <c r="B352" s="153">
        <f t="shared" si="29"/>
        <v>78</v>
      </c>
      <c r="C352" s="243"/>
      <c r="D352" s="243"/>
      <c r="E352" s="154"/>
      <c r="F352" s="154" t="s">
        <v>0</v>
      </c>
      <c r="G352" s="153">
        <f t="shared" si="27"/>
        <v>0</v>
      </c>
      <c r="H352" s="152"/>
      <c r="I352" s="155">
        <f>VLOOKUP($F352,'(DAS Use Only) Data Tables'!$C$18:$E$19,2,FALSE)</f>
        <v>0</v>
      </c>
      <c r="J352" s="155">
        <f>VLOOKUP(F352,'(DAS Use Only) Data Tables'!$C$18:$E$19,3,FALSE)</f>
        <v>0</v>
      </c>
      <c r="K352" s="152"/>
      <c r="L352" s="155">
        <f t="shared" si="28"/>
        <v>0</v>
      </c>
    </row>
    <row r="353" spans="2:12" s="144" customFormat="1" ht="11.25" x14ac:dyDescent="0.2">
      <c r="B353" s="153">
        <f t="shared" si="29"/>
        <v>79</v>
      </c>
      <c r="C353" s="243"/>
      <c r="D353" s="243"/>
      <c r="E353" s="154"/>
      <c r="F353" s="154" t="s">
        <v>0</v>
      </c>
      <c r="G353" s="153">
        <f t="shared" si="27"/>
        <v>0</v>
      </c>
      <c r="H353" s="152"/>
      <c r="I353" s="155">
        <f>VLOOKUP($F353,'(DAS Use Only) Data Tables'!$C$18:$E$19,2,FALSE)</f>
        <v>0</v>
      </c>
      <c r="J353" s="155">
        <f>VLOOKUP(F353,'(DAS Use Only) Data Tables'!$C$18:$E$19,3,FALSE)</f>
        <v>0</v>
      </c>
      <c r="K353" s="152"/>
      <c r="L353" s="155">
        <f t="shared" si="28"/>
        <v>0</v>
      </c>
    </row>
    <row r="354" spans="2:12" s="144" customFormat="1" ht="11.25" x14ac:dyDescent="0.2">
      <c r="B354" s="153">
        <f t="shared" si="29"/>
        <v>80</v>
      </c>
      <c r="C354" s="243"/>
      <c r="D354" s="243"/>
      <c r="E354" s="154"/>
      <c r="F354" s="154" t="s">
        <v>0</v>
      </c>
      <c r="G354" s="153">
        <f t="shared" si="27"/>
        <v>0</v>
      </c>
      <c r="H354" s="152"/>
      <c r="I354" s="155">
        <f>VLOOKUP($F354,'(DAS Use Only) Data Tables'!$C$18:$E$19,2,FALSE)</f>
        <v>0</v>
      </c>
      <c r="J354" s="155">
        <f>VLOOKUP(F354,'(DAS Use Only) Data Tables'!$C$18:$E$19,3,FALSE)</f>
        <v>0</v>
      </c>
      <c r="K354" s="152"/>
      <c r="L354" s="155">
        <f t="shared" si="28"/>
        <v>0</v>
      </c>
    </row>
    <row r="355" spans="2:12" s="144" customFormat="1" ht="11.25" x14ac:dyDescent="0.2">
      <c r="B355" s="153">
        <f t="shared" si="29"/>
        <v>81</v>
      </c>
      <c r="C355" s="243"/>
      <c r="D355" s="243"/>
      <c r="E355" s="154"/>
      <c r="F355" s="154" t="s">
        <v>0</v>
      </c>
      <c r="G355" s="153">
        <f t="shared" si="27"/>
        <v>0</v>
      </c>
      <c r="H355" s="152"/>
      <c r="I355" s="155">
        <f>VLOOKUP($F355,'(DAS Use Only) Data Tables'!$C$18:$E$19,2,FALSE)</f>
        <v>0</v>
      </c>
      <c r="J355" s="155">
        <f>VLOOKUP(F355,'(DAS Use Only) Data Tables'!$C$18:$E$19,3,FALSE)</f>
        <v>0</v>
      </c>
      <c r="K355" s="152"/>
      <c r="L355" s="155">
        <f t="shared" si="28"/>
        <v>0</v>
      </c>
    </row>
    <row r="356" spans="2:12" s="144" customFormat="1" ht="11.25" x14ac:dyDescent="0.2">
      <c r="B356" s="153">
        <f t="shared" si="29"/>
        <v>82</v>
      </c>
      <c r="C356" s="243"/>
      <c r="D356" s="243"/>
      <c r="E356" s="154"/>
      <c r="F356" s="154" t="s">
        <v>0</v>
      </c>
      <c r="G356" s="153">
        <f t="shared" si="27"/>
        <v>0</v>
      </c>
      <c r="H356" s="152"/>
      <c r="I356" s="155">
        <f>VLOOKUP($F356,'(DAS Use Only) Data Tables'!$C$18:$E$19,2,FALSE)</f>
        <v>0</v>
      </c>
      <c r="J356" s="155">
        <f>VLOOKUP(F356,'(DAS Use Only) Data Tables'!$C$18:$E$19,3,FALSE)</f>
        <v>0</v>
      </c>
      <c r="K356" s="152"/>
      <c r="L356" s="155">
        <f t="shared" si="28"/>
        <v>0</v>
      </c>
    </row>
    <row r="357" spans="2:12" s="144" customFormat="1" ht="11.25" x14ac:dyDescent="0.2">
      <c r="B357" s="153">
        <f t="shared" si="29"/>
        <v>83</v>
      </c>
      <c r="C357" s="243"/>
      <c r="D357" s="243"/>
      <c r="E357" s="154"/>
      <c r="F357" s="154" t="s">
        <v>0</v>
      </c>
      <c r="G357" s="153">
        <f t="shared" si="27"/>
        <v>0</v>
      </c>
      <c r="H357" s="152"/>
      <c r="I357" s="155">
        <f>VLOOKUP($F357,'(DAS Use Only) Data Tables'!$C$18:$E$19,2,FALSE)</f>
        <v>0</v>
      </c>
      <c r="J357" s="155">
        <f>VLOOKUP(F357,'(DAS Use Only) Data Tables'!$C$18:$E$19,3,FALSE)</f>
        <v>0</v>
      </c>
      <c r="K357" s="152"/>
      <c r="L357" s="155">
        <f t="shared" si="28"/>
        <v>0</v>
      </c>
    </row>
    <row r="358" spans="2:12" s="144" customFormat="1" ht="11.25" x14ac:dyDescent="0.2">
      <c r="B358" s="153">
        <f t="shared" si="29"/>
        <v>84</v>
      </c>
      <c r="C358" s="243"/>
      <c r="D358" s="243"/>
      <c r="E358" s="154"/>
      <c r="F358" s="154" t="s">
        <v>0</v>
      </c>
      <c r="G358" s="153">
        <f t="shared" si="27"/>
        <v>0</v>
      </c>
      <c r="H358" s="152"/>
      <c r="I358" s="155">
        <f>VLOOKUP($F358,'(DAS Use Only) Data Tables'!$C$18:$E$19,2,FALSE)</f>
        <v>0</v>
      </c>
      <c r="J358" s="155">
        <f>VLOOKUP(F358,'(DAS Use Only) Data Tables'!$C$18:$E$19,3,FALSE)</f>
        <v>0</v>
      </c>
      <c r="K358" s="152"/>
      <c r="L358" s="155">
        <f t="shared" si="28"/>
        <v>0</v>
      </c>
    </row>
    <row r="359" spans="2:12" s="144" customFormat="1" ht="11.25" x14ac:dyDescent="0.2">
      <c r="B359" s="153">
        <f t="shared" si="29"/>
        <v>85</v>
      </c>
      <c r="C359" s="243"/>
      <c r="D359" s="243"/>
      <c r="E359" s="154"/>
      <c r="F359" s="154" t="s">
        <v>0</v>
      </c>
      <c r="G359" s="153">
        <f t="shared" si="27"/>
        <v>0</v>
      </c>
      <c r="H359" s="152"/>
      <c r="I359" s="155">
        <f>VLOOKUP($F359,'(DAS Use Only) Data Tables'!$C$18:$E$19,2,FALSE)</f>
        <v>0</v>
      </c>
      <c r="J359" s="155">
        <f>VLOOKUP(F359,'(DAS Use Only) Data Tables'!$C$18:$E$19,3,FALSE)</f>
        <v>0</v>
      </c>
      <c r="K359" s="152"/>
      <c r="L359" s="155">
        <f t="shared" si="28"/>
        <v>0</v>
      </c>
    </row>
    <row r="360" spans="2:12" s="144" customFormat="1" ht="11.25" x14ac:dyDescent="0.2">
      <c r="B360" s="153">
        <f t="shared" si="29"/>
        <v>86</v>
      </c>
      <c r="C360" s="243"/>
      <c r="D360" s="243"/>
      <c r="E360" s="154"/>
      <c r="F360" s="154" t="s">
        <v>0</v>
      </c>
      <c r="G360" s="153">
        <f t="shared" si="27"/>
        <v>0</v>
      </c>
      <c r="H360" s="152"/>
      <c r="I360" s="155">
        <f>VLOOKUP($F360,'(DAS Use Only) Data Tables'!$C$18:$E$19,2,FALSE)</f>
        <v>0</v>
      </c>
      <c r="J360" s="155">
        <f>VLOOKUP(F360,'(DAS Use Only) Data Tables'!$C$18:$E$19,3,FALSE)</f>
        <v>0</v>
      </c>
      <c r="K360" s="152"/>
      <c r="L360" s="155">
        <f t="shared" si="28"/>
        <v>0</v>
      </c>
    </row>
    <row r="361" spans="2:12" s="144" customFormat="1" ht="11.25" x14ac:dyDescent="0.2">
      <c r="B361" s="153">
        <f t="shared" si="29"/>
        <v>87</v>
      </c>
      <c r="C361" s="243"/>
      <c r="D361" s="243"/>
      <c r="E361" s="154"/>
      <c r="F361" s="154" t="s">
        <v>0</v>
      </c>
      <c r="G361" s="153">
        <f t="shared" si="27"/>
        <v>0</v>
      </c>
      <c r="H361" s="152"/>
      <c r="I361" s="155">
        <f>VLOOKUP($F361,'(DAS Use Only) Data Tables'!$C$18:$E$19,2,FALSE)</f>
        <v>0</v>
      </c>
      <c r="J361" s="155">
        <f>VLOOKUP(F361,'(DAS Use Only) Data Tables'!$C$18:$E$19,3,FALSE)</f>
        <v>0</v>
      </c>
      <c r="K361" s="152"/>
      <c r="L361" s="155">
        <f t="shared" si="28"/>
        <v>0</v>
      </c>
    </row>
    <row r="362" spans="2:12" s="144" customFormat="1" ht="11.25" x14ac:dyDescent="0.2">
      <c r="B362" s="153">
        <f t="shared" si="29"/>
        <v>88</v>
      </c>
      <c r="C362" s="243"/>
      <c r="D362" s="243"/>
      <c r="E362" s="154"/>
      <c r="F362" s="154" t="s">
        <v>0</v>
      </c>
      <c r="G362" s="153">
        <f t="shared" si="27"/>
        <v>0</v>
      </c>
      <c r="H362" s="152"/>
      <c r="I362" s="155">
        <f>VLOOKUP($F362,'(DAS Use Only) Data Tables'!$C$18:$E$19,2,FALSE)</f>
        <v>0</v>
      </c>
      <c r="J362" s="155">
        <f>VLOOKUP(F362,'(DAS Use Only) Data Tables'!$C$18:$E$19,3,FALSE)</f>
        <v>0</v>
      </c>
      <c r="K362" s="152"/>
      <c r="L362" s="155">
        <f t="shared" si="28"/>
        <v>0</v>
      </c>
    </row>
    <row r="363" spans="2:12" s="144" customFormat="1" ht="11.25" x14ac:dyDescent="0.2">
      <c r="B363" s="153">
        <f t="shared" si="29"/>
        <v>89</v>
      </c>
      <c r="C363" s="243"/>
      <c r="D363" s="243"/>
      <c r="E363" s="154"/>
      <c r="F363" s="154" t="s">
        <v>0</v>
      </c>
      <c r="G363" s="153">
        <f t="shared" si="27"/>
        <v>0</v>
      </c>
      <c r="H363" s="152"/>
      <c r="I363" s="155">
        <f>VLOOKUP($F363,'(DAS Use Only) Data Tables'!$C$18:$E$19,2,FALSE)</f>
        <v>0</v>
      </c>
      <c r="J363" s="155">
        <f>VLOOKUP(F363,'(DAS Use Only) Data Tables'!$C$18:$E$19,3,FALSE)</f>
        <v>0</v>
      </c>
      <c r="K363" s="152"/>
      <c r="L363" s="155">
        <f t="shared" si="28"/>
        <v>0</v>
      </c>
    </row>
    <row r="364" spans="2:12" s="144" customFormat="1" ht="11.25" x14ac:dyDescent="0.2">
      <c r="B364" s="153">
        <f t="shared" si="29"/>
        <v>90</v>
      </c>
      <c r="C364" s="243"/>
      <c r="D364" s="243"/>
      <c r="E364" s="154"/>
      <c r="F364" s="154" t="s">
        <v>0</v>
      </c>
      <c r="G364" s="153">
        <f t="shared" ref="G364:G374" si="30">SUM(L364:L364)</f>
        <v>0</v>
      </c>
      <c r="H364" s="152"/>
      <c r="I364" s="155">
        <f>VLOOKUP($F364,'(DAS Use Only) Data Tables'!$C$18:$E$19,2,FALSE)</f>
        <v>0</v>
      </c>
      <c r="J364" s="155">
        <f>VLOOKUP(F364,'(DAS Use Only) Data Tables'!$C$18:$E$19,3,FALSE)</f>
        <v>0</v>
      </c>
      <c r="K364" s="152"/>
      <c r="L364" s="155">
        <f t="shared" si="28"/>
        <v>0</v>
      </c>
    </row>
    <row r="365" spans="2:12" s="144" customFormat="1" ht="11.25" x14ac:dyDescent="0.2">
      <c r="B365" s="153">
        <f t="shared" si="29"/>
        <v>91</v>
      </c>
      <c r="C365" s="243"/>
      <c r="D365" s="243"/>
      <c r="E365" s="154"/>
      <c r="F365" s="154" t="s">
        <v>0</v>
      </c>
      <c r="G365" s="153">
        <f t="shared" si="30"/>
        <v>0</v>
      </c>
      <c r="H365" s="152"/>
      <c r="I365" s="155">
        <f>VLOOKUP($F365,'(DAS Use Only) Data Tables'!$C$18:$E$19,2,FALSE)</f>
        <v>0</v>
      </c>
      <c r="J365" s="155">
        <f>VLOOKUP(F365,'(DAS Use Only) Data Tables'!$C$18:$E$19,3,FALSE)</f>
        <v>0</v>
      </c>
      <c r="K365" s="152"/>
      <c r="L365" s="155">
        <f t="shared" si="28"/>
        <v>0</v>
      </c>
    </row>
    <row r="366" spans="2:12" s="144" customFormat="1" ht="11.25" x14ac:dyDescent="0.2">
      <c r="B366" s="153">
        <f t="shared" si="29"/>
        <v>92</v>
      </c>
      <c r="C366" s="243"/>
      <c r="D366" s="243"/>
      <c r="E366" s="154"/>
      <c r="F366" s="154" t="s">
        <v>0</v>
      </c>
      <c r="G366" s="153">
        <f t="shared" si="30"/>
        <v>0</v>
      </c>
      <c r="H366" s="152"/>
      <c r="I366" s="155">
        <f>VLOOKUP($F366,'(DAS Use Only) Data Tables'!$C$18:$E$19,2,FALSE)</f>
        <v>0</v>
      </c>
      <c r="J366" s="155">
        <f>VLOOKUP(F366,'(DAS Use Only) Data Tables'!$C$18:$E$19,3,FALSE)</f>
        <v>0</v>
      </c>
      <c r="K366" s="152"/>
      <c r="L366" s="155">
        <f t="shared" si="28"/>
        <v>0</v>
      </c>
    </row>
    <row r="367" spans="2:12" s="144" customFormat="1" ht="11.25" x14ac:dyDescent="0.2">
      <c r="B367" s="153">
        <f t="shared" si="29"/>
        <v>93</v>
      </c>
      <c r="C367" s="243"/>
      <c r="D367" s="243"/>
      <c r="E367" s="154"/>
      <c r="F367" s="154" t="s">
        <v>0</v>
      </c>
      <c r="G367" s="153">
        <f t="shared" si="30"/>
        <v>0</v>
      </c>
      <c r="H367" s="152"/>
      <c r="I367" s="155">
        <f>VLOOKUP($F367,'(DAS Use Only) Data Tables'!$C$18:$E$19,2,FALSE)</f>
        <v>0</v>
      </c>
      <c r="J367" s="155">
        <f>VLOOKUP(F367,'(DAS Use Only) Data Tables'!$C$18:$E$19,3,FALSE)</f>
        <v>0</v>
      </c>
      <c r="K367" s="152"/>
      <c r="L367" s="155">
        <f t="shared" si="28"/>
        <v>0</v>
      </c>
    </row>
    <row r="368" spans="2:12" s="144" customFormat="1" ht="11.25" x14ac:dyDescent="0.2">
      <c r="B368" s="153">
        <f t="shared" si="29"/>
        <v>94</v>
      </c>
      <c r="C368" s="243"/>
      <c r="D368" s="243"/>
      <c r="E368" s="154"/>
      <c r="F368" s="154" t="s">
        <v>0</v>
      </c>
      <c r="G368" s="153">
        <f t="shared" si="30"/>
        <v>0</v>
      </c>
      <c r="H368" s="152"/>
      <c r="I368" s="155">
        <f>VLOOKUP($F368,'(DAS Use Only) Data Tables'!$C$18:$E$19,2,FALSE)</f>
        <v>0</v>
      </c>
      <c r="J368" s="155">
        <f>VLOOKUP(F368,'(DAS Use Only) Data Tables'!$C$18:$E$19,3,FALSE)</f>
        <v>0</v>
      </c>
      <c r="K368" s="152"/>
      <c r="L368" s="155">
        <f t="shared" si="28"/>
        <v>0</v>
      </c>
    </row>
    <row r="369" spans="2:12" s="144" customFormat="1" ht="11.25" x14ac:dyDescent="0.2">
      <c r="B369" s="153">
        <f t="shared" si="29"/>
        <v>95</v>
      </c>
      <c r="C369" s="243"/>
      <c r="D369" s="243"/>
      <c r="E369" s="154"/>
      <c r="F369" s="154" t="s">
        <v>0</v>
      </c>
      <c r="G369" s="153">
        <f t="shared" si="30"/>
        <v>0</v>
      </c>
      <c r="H369" s="152"/>
      <c r="I369" s="155">
        <f>VLOOKUP($F369,'(DAS Use Only) Data Tables'!$C$18:$E$19,2,FALSE)</f>
        <v>0</v>
      </c>
      <c r="J369" s="155">
        <f>VLOOKUP(F369,'(DAS Use Only) Data Tables'!$C$18:$E$19,3,FALSE)</f>
        <v>0</v>
      </c>
      <c r="K369" s="152"/>
      <c r="L369" s="155">
        <f t="shared" si="28"/>
        <v>0</v>
      </c>
    </row>
    <row r="370" spans="2:12" s="144" customFormat="1" ht="11.25" x14ac:dyDescent="0.2">
      <c r="B370" s="153">
        <f t="shared" si="29"/>
        <v>96</v>
      </c>
      <c r="C370" s="243"/>
      <c r="D370" s="243"/>
      <c r="E370" s="154"/>
      <c r="F370" s="154" t="s">
        <v>0</v>
      </c>
      <c r="G370" s="153">
        <f t="shared" si="30"/>
        <v>0</v>
      </c>
      <c r="H370" s="152"/>
      <c r="I370" s="155">
        <f>VLOOKUP($F370,'(DAS Use Only) Data Tables'!$C$18:$E$19,2,FALSE)</f>
        <v>0</v>
      </c>
      <c r="J370" s="155">
        <f>VLOOKUP(F370,'(DAS Use Only) Data Tables'!$C$18:$E$19,3,FALSE)</f>
        <v>0</v>
      </c>
      <c r="K370" s="152"/>
      <c r="L370" s="155">
        <f t="shared" si="28"/>
        <v>0</v>
      </c>
    </row>
    <row r="371" spans="2:12" s="144" customFormat="1" ht="11.25" x14ac:dyDescent="0.2">
      <c r="B371" s="153">
        <f t="shared" si="29"/>
        <v>97</v>
      </c>
      <c r="C371" s="243"/>
      <c r="D371" s="243"/>
      <c r="E371" s="154"/>
      <c r="F371" s="154" t="s">
        <v>0</v>
      </c>
      <c r="G371" s="153">
        <f t="shared" si="30"/>
        <v>0</v>
      </c>
      <c r="H371" s="152"/>
      <c r="I371" s="155">
        <f>VLOOKUP($F371,'(DAS Use Only) Data Tables'!$C$18:$E$19,2,FALSE)</f>
        <v>0</v>
      </c>
      <c r="J371" s="155">
        <f>VLOOKUP(F371,'(DAS Use Only) Data Tables'!$C$18:$E$19,3,FALSE)</f>
        <v>0</v>
      </c>
      <c r="K371" s="152"/>
      <c r="L371" s="155">
        <f t="shared" si="28"/>
        <v>0</v>
      </c>
    </row>
    <row r="372" spans="2:12" s="144" customFormat="1" ht="11.25" x14ac:dyDescent="0.2">
      <c r="B372" s="153">
        <f t="shared" si="29"/>
        <v>98</v>
      </c>
      <c r="C372" s="243"/>
      <c r="D372" s="243"/>
      <c r="E372" s="154"/>
      <c r="F372" s="154" t="s">
        <v>0</v>
      </c>
      <c r="G372" s="153">
        <f t="shared" si="30"/>
        <v>0</v>
      </c>
      <c r="H372" s="152"/>
      <c r="I372" s="155">
        <f>VLOOKUP($F372,'(DAS Use Only) Data Tables'!$C$18:$E$19,2,FALSE)</f>
        <v>0</v>
      </c>
      <c r="J372" s="155">
        <f>VLOOKUP(F372,'(DAS Use Only) Data Tables'!$C$18:$E$19,3,FALSE)</f>
        <v>0</v>
      </c>
      <c r="K372" s="152"/>
      <c r="L372" s="155">
        <f t="shared" si="28"/>
        <v>0</v>
      </c>
    </row>
    <row r="373" spans="2:12" s="144" customFormat="1" ht="11.25" x14ac:dyDescent="0.2">
      <c r="B373" s="153">
        <f t="shared" si="29"/>
        <v>99</v>
      </c>
      <c r="C373" s="243"/>
      <c r="D373" s="243"/>
      <c r="E373" s="154"/>
      <c r="F373" s="154" t="s">
        <v>0</v>
      </c>
      <c r="G373" s="153">
        <f t="shared" si="30"/>
        <v>0</v>
      </c>
      <c r="H373" s="152"/>
      <c r="I373" s="155">
        <f>VLOOKUP($F373,'(DAS Use Only) Data Tables'!$C$18:$E$19,2,FALSE)</f>
        <v>0</v>
      </c>
      <c r="J373" s="155">
        <f>VLOOKUP(F373,'(DAS Use Only) Data Tables'!$C$18:$E$19,3,FALSE)</f>
        <v>0</v>
      </c>
      <c r="K373" s="152"/>
      <c r="L373" s="155">
        <f t="shared" si="28"/>
        <v>0</v>
      </c>
    </row>
    <row r="374" spans="2:12" s="144" customFormat="1" ht="11.25" x14ac:dyDescent="0.2">
      <c r="B374" s="153">
        <f t="shared" si="29"/>
        <v>100</v>
      </c>
      <c r="C374" s="243"/>
      <c r="D374" s="243"/>
      <c r="E374" s="154"/>
      <c r="F374" s="154" t="s">
        <v>0</v>
      </c>
      <c r="G374" s="153">
        <f t="shared" si="30"/>
        <v>0</v>
      </c>
      <c r="H374" s="152"/>
      <c r="I374" s="155">
        <f>VLOOKUP($F374,'(DAS Use Only) Data Tables'!$C$18:$E$19,2,FALSE)</f>
        <v>0</v>
      </c>
      <c r="J374" s="155">
        <f>VLOOKUP(F374,'(DAS Use Only) Data Tables'!$C$18:$E$19,3,FALSE)</f>
        <v>0</v>
      </c>
      <c r="K374" s="152"/>
      <c r="L374" s="155">
        <f t="shared" si="28"/>
        <v>0</v>
      </c>
    </row>
    <row r="375" spans="2:12" s="144" customFormat="1" ht="11.25" x14ac:dyDescent="0.2">
      <c r="B375" s="153"/>
      <c r="C375" s="251" t="s">
        <v>126</v>
      </c>
      <c r="D375" s="251"/>
      <c r="E375" s="252"/>
      <c r="F375" s="252" t="s">
        <v>0</v>
      </c>
      <c r="G375" s="153">
        <f t="shared" si="27"/>
        <v>0</v>
      </c>
      <c r="H375" s="152"/>
      <c r="I375" s="155">
        <f>VLOOKUP($F375,'(DAS Use Only) Data Tables'!$C$18:$E$19,2,FALSE)</f>
        <v>0</v>
      </c>
      <c r="J375" s="155">
        <f>VLOOKUP(F375,'(DAS Use Only) Data Tables'!$C$18:$E$19,3,FALSE)</f>
        <v>0</v>
      </c>
      <c r="K375" s="152"/>
      <c r="L375" s="155">
        <f t="shared" si="28"/>
        <v>0</v>
      </c>
    </row>
    <row r="376" spans="2:12" s="144" customFormat="1" ht="2.25" customHeight="1" x14ac:dyDescent="0.2">
      <c r="B376" s="152"/>
      <c r="C376" s="152"/>
      <c r="D376" s="152"/>
      <c r="E376" s="152"/>
      <c r="F376" s="152"/>
      <c r="G376" s="239"/>
      <c r="H376" s="152"/>
      <c r="I376" s="239"/>
      <c r="J376" s="239"/>
      <c r="K376" s="152"/>
    </row>
    <row r="377" spans="2:12" s="144" customFormat="1" ht="11.25" x14ac:dyDescent="0.2">
      <c r="B377" s="152"/>
      <c r="C377" s="246" t="s">
        <v>77</v>
      </c>
      <c r="D377" s="246"/>
      <c r="E377" s="245"/>
      <c r="F377" s="245"/>
      <c r="H377" s="247"/>
      <c r="I377" s="244">
        <f>SUM(I272:I376)</f>
        <v>0</v>
      </c>
      <c r="J377" s="244">
        <f>SUM(J272:J376)</f>
        <v>0</v>
      </c>
      <c r="K377" s="247"/>
      <c r="L377" s="244">
        <f>SUM(L272:L376)</f>
        <v>0</v>
      </c>
    </row>
    <row r="378" spans="2:12" s="2" customFormat="1" ht="19.5" customHeight="1" x14ac:dyDescent="0.2">
      <c r="B378" s="83"/>
      <c r="C378" s="83"/>
      <c r="F378" s="144"/>
      <c r="G378" s="83"/>
      <c r="H378" s="83"/>
      <c r="I378" s="83"/>
      <c r="J378" s="83"/>
      <c r="K378" s="83"/>
      <c r="L378" s="350">
        <f>'(DAS Use Only) Data Tables'!$C$18</f>
        <v>220</v>
      </c>
    </row>
    <row r="379" spans="2:12" s="144" customFormat="1" ht="28.5" customHeight="1" x14ac:dyDescent="0.2">
      <c r="B379" s="148" t="s">
        <v>51</v>
      </c>
      <c r="C379" s="148"/>
      <c r="D379" s="147" t="s">
        <v>167</v>
      </c>
      <c r="E379" s="148" t="s">
        <v>49</v>
      </c>
      <c r="F379" s="148" t="s">
        <v>50</v>
      </c>
      <c r="G379" s="148" t="s">
        <v>56</v>
      </c>
      <c r="H379" s="242"/>
      <c r="I379" s="148" t="s">
        <v>52</v>
      </c>
      <c r="J379" s="148" t="s">
        <v>53</v>
      </c>
      <c r="K379" s="242"/>
      <c r="L379" s="350"/>
    </row>
    <row r="380" spans="2:12" s="144" customFormat="1" ht="11.25" x14ac:dyDescent="0.2">
      <c r="B380" s="149" t="s">
        <v>254</v>
      </c>
      <c r="C380" s="150"/>
      <c r="D380" s="150"/>
      <c r="E380" s="151"/>
      <c r="F380" s="151"/>
      <c r="G380" s="151"/>
      <c r="H380" s="152"/>
      <c r="I380" s="151"/>
      <c r="J380" s="151"/>
      <c r="K380" s="152"/>
      <c r="L380" s="151"/>
    </row>
    <row r="381" spans="2:12" s="144" customFormat="1" ht="3" customHeight="1" thickBot="1" x14ac:dyDescent="0.25">
      <c r="B381" s="352"/>
      <c r="C381" s="352"/>
      <c r="D381" s="352"/>
      <c r="E381" s="352"/>
      <c r="F381" s="352"/>
      <c r="G381" s="352"/>
      <c r="H381" s="152"/>
      <c r="L381" s="308"/>
    </row>
    <row r="382" spans="2:12" s="144" customFormat="1" ht="2.25" customHeight="1" thickTop="1" x14ac:dyDescent="0.2">
      <c r="B382" s="152"/>
      <c r="E382" s="152"/>
      <c r="F382" s="152"/>
    </row>
    <row r="383" spans="2:12" s="144" customFormat="1" ht="11.25" x14ac:dyDescent="0.2">
      <c r="B383" s="153">
        <v>1</v>
      </c>
      <c r="C383" s="243"/>
      <c r="D383" s="243"/>
      <c r="E383" s="154"/>
      <c r="F383" s="154" t="s">
        <v>0</v>
      </c>
      <c r="G383" s="153">
        <f t="shared" ref="G383:G414" si="31">SUM(L383:L383)</f>
        <v>0</v>
      </c>
      <c r="H383" s="152"/>
      <c r="I383" s="155">
        <f>VLOOKUP($F383,'(DAS Use Only) Data Tables'!$C$18:$E$19,2,FALSE)</f>
        <v>0</v>
      </c>
      <c r="J383" s="155">
        <f>VLOOKUP(F383,'(DAS Use Only) Data Tables'!$C$18:$E$19,3,FALSE)</f>
        <v>0</v>
      </c>
      <c r="K383" s="152"/>
      <c r="L383" s="155">
        <f t="shared" ref="L383:L414" si="32">IF($F383=$L$10,1,0)</f>
        <v>0</v>
      </c>
    </row>
    <row r="384" spans="2:12" s="144" customFormat="1" ht="11.25" x14ac:dyDescent="0.2">
      <c r="B384" s="153">
        <f t="shared" ref="B384:B391" si="33">B383+1</f>
        <v>2</v>
      </c>
      <c r="C384" s="243"/>
      <c r="D384" s="243"/>
      <c r="E384" s="154"/>
      <c r="F384" s="154" t="s">
        <v>0</v>
      </c>
      <c r="G384" s="153">
        <f t="shared" si="31"/>
        <v>0</v>
      </c>
      <c r="H384" s="152"/>
      <c r="I384" s="155">
        <f>VLOOKUP($F384,'(DAS Use Only) Data Tables'!$C$18:$E$19,2,FALSE)</f>
        <v>0</v>
      </c>
      <c r="J384" s="155">
        <f>VLOOKUP(F384,'(DAS Use Only) Data Tables'!$C$18:$E$19,3,FALSE)</f>
        <v>0</v>
      </c>
      <c r="K384" s="152"/>
      <c r="L384" s="155">
        <f t="shared" si="32"/>
        <v>0</v>
      </c>
    </row>
    <row r="385" spans="2:12" s="144" customFormat="1" ht="11.25" x14ac:dyDescent="0.2">
      <c r="B385" s="153">
        <f t="shared" si="33"/>
        <v>3</v>
      </c>
      <c r="C385" s="243"/>
      <c r="D385" s="243"/>
      <c r="E385" s="154"/>
      <c r="F385" s="154" t="s">
        <v>0</v>
      </c>
      <c r="G385" s="153">
        <f t="shared" si="31"/>
        <v>0</v>
      </c>
      <c r="H385" s="152"/>
      <c r="I385" s="155">
        <f>VLOOKUP($F385,'(DAS Use Only) Data Tables'!$C$18:$E$19,2,FALSE)</f>
        <v>0</v>
      </c>
      <c r="J385" s="155">
        <f>VLOOKUP(F385,'(DAS Use Only) Data Tables'!$C$18:$E$19,3,FALSE)</f>
        <v>0</v>
      </c>
      <c r="K385" s="152"/>
      <c r="L385" s="155">
        <f t="shared" si="32"/>
        <v>0</v>
      </c>
    </row>
    <row r="386" spans="2:12" s="144" customFormat="1" ht="11.25" x14ac:dyDescent="0.2">
      <c r="B386" s="153">
        <f t="shared" si="33"/>
        <v>4</v>
      </c>
      <c r="C386" s="243"/>
      <c r="D386" s="243"/>
      <c r="E386" s="154"/>
      <c r="F386" s="154" t="s">
        <v>0</v>
      </c>
      <c r="G386" s="153">
        <f t="shared" si="31"/>
        <v>0</v>
      </c>
      <c r="H386" s="152"/>
      <c r="I386" s="155">
        <f>VLOOKUP($F386,'(DAS Use Only) Data Tables'!$C$18:$E$19,2,FALSE)</f>
        <v>0</v>
      </c>
      <c r="J386" s="155">
        <f>VLOOKUP(F386,'(DAS Use Only) Data Tables'!$C$18:$E$19,3,FALSE)</f>
        <v>0</v>
      </c>
      <c r="K386" s="152"/>
      <c r="L386" s="155">
        <f t="shared" si="32"/>
        <v>0</v>
      </c>
    </row>
    <row r="387" spans="2:12" s="144" customFormat="1" ht="11.25" x14ac:dyDescent="0.2">
      <c r="B387" s="153">
        <f t="shared" si="33"/>
        <v>5</v>
      </c>
      <c r="C387" s="243"/>
      <c r="D387" s="243"/>
      <c r="E387" s="154"/>
      <c r="F387" s="154" t="s">
        <v>0</v>
      </c>
      <c r="G387" s="153">
        <f t="shared" si="31"/>
        <v>0</v>
      </c>
      <c r="H387" s="152"/>
      <c r="I387" s="155">
        <f>VLOOKUP($F387,'(DAS Use Only) Data Tables'!$C$18:$E$19,2,FALSE)</f>
        <v>0</v>
      </c>
      <c r="J387" s="155">
        <f>VLOOKUP(F387,'(DAS Use Only) Data Tables'!$C$18:$E$19,3,FALSE)</f>
        <v>0</v>
      </c>
      <c r="K387" s="152"/>
      <c r="L387" s="155">
        <f t="shared" si="32"/>
        <v>0</v>
      </c>
    </row>
    <row r="388" spans="2:12" s="144" customFormat="1" ht="11.25" x14ac:dyDescent="0.2">
      <c r="B388" s="153">
        <f t="shared" si="33"/>
        <v>6</v>
      </c>
      <c r="C388" s="243"/>
      <c r="D388" s="243"/>
      <c r="E388" s="154"/>
      <c r="F388" s="154" t="s">
        <v>0</v>
      </c>
      <c r="G388" s="153">
        <f t="shared" si="31"/>
        <v>0</v>
      </c>
      <c r="H388" s="152"/>
      <c r="I388" s="155">
        <f>VLOOKUP($F388,'(DAS Use Only) Data Tables'!$C$18:$E$19,2,FALSE)</f>
        <v>0</v>
      </c>
      <c r="J388" s="155">
        <f>VLOOKUP(F388,'(DAS Use Only) Data Tables'!$C$18:$E$19,3,FALSE)</f>
        <v>0</v>
      </c>
      <c r="K388" s="152"/>
      <c r="L388" s="155">
        <f t="shared" si="32"/>
        <v>0</v>
      </c>
    </row>
    <row r="389" spans="2:12" s="144" customFormat="1" ht="11.25" x14ac:dyDescent="0.2">
      <c r="B389" s="153">
        <f t="shared" si="33"/>
        <v>7</v>
      </c>
      <c r="C389" s="243"/>
      <c r="D389" s="243"/>
      <c r="E389" s="154"/>
      <c r="F389" s="154" t="s">
        <v>0</v>
      </c>
      <c r="G389" s="153">
        <f t="shared" si="31"/>
        <v>0</v>
      </c>
      <c r="H389" s="152"/>
      <c r="I389" s="155">
        <f>VLOOKUP($F389,'(DAS Use Only) Data Tables'!$C$18:$E$19,2,FALSE)</f>
        <v>0</v>
      </c>
      <c r="J389" s="155">
        <f>VLOOKUP(F389,'(DAS Use Only) Data Tables'!$C$18:$E$19,3,FALSE)</f>
        <v>0</v>
      </c>
      <c r="K389" s="152"/>
      <c r="L389" s="155">
        <f t="shared" si="32"/>
        <v>0</v>
      </c>
    </row>
    <row r="390" spans="2:12" s="144" customFormat="1" ht="11.25" x14ac:dyDescent="0.2">
      <c r="B390" s="153">
        <f t="shared" si="33"/>
        <v>8</v>
      </c>
      <c r="C390" s="243"/>
      <c r="D390" s="243"/>
      <c r="E390" s="154"/>
      <c r="F390" s="154" t="s">
        <v>0</v>
      </c>
      <c r="G390" s="153">
        <f t="shared" si="31"/>
        <v>0</v>
      </c>
      <c r="H390" s="152"/>
      <c r="I390" s="155">
        <f>VLOOKUP($F390,'(DAS Use Only) Data Tables'!$C$18:$E$19,2,FALSE)</f>
        <v>0</v>
      </c>
      <c r="J390" s="155">
        <f>VLOOKUP(F390,'(DAS Use Only) Data Tables'!$C$18:$E$19,3,FALSE)</f>
        <v>0</v>
      </c>
      <c r="K390" s="152"/>
      <c r="L390" s="155">
        <f t="shared" si="32"/>
        <v>0</v>
      </c>
    </row>
    <row r="391" spans="2:12" s="144" customFormat="1" ht="11.25" x14ac:dyDescent="0.2">
      <c r="B391" s="153">
        <f t="shared" si="33"/>
        <v>9</v>
      </c>
      <c r="C391" s="243"/>
      <c r="D391" s="243"/>
      <c r="E391" s="154"/>
      <c r="F391" s="154" t="s">
        <v>0</v>
      </c>
      <c r="G391" s="153">
        <f t="shared" si="31"/>
        <v>0</v>
      </c>
      <c r="H391" s="152"/>
      <c r="I391" s="155">
        <f>VLOOKUP($F391,'(DAS Use Only) Data Tables'!$C$18:$E$19,2,FALSE)</f>
        <v>0</v>
      </c>
      <c r="J391" s="155">
        <f>VLOOKUP(F391,'(DAS Use Only) Data Tables'!$C$18:$E$19,3,FALSE)</f>
        <v>0</v>
      </c>
      <c r="K391" s="152"/>
      <c r="L391" s="155">
        <f t="shared" si="32"/>
        <v>0</v>
      </c>
    </row>
    <row r="392" spans="2:12" s="144" customFormat="1" ht="11.25" x14ac:dyDescent="0.2">
      <c r="B392" s="153">
        <f t="shared" ref="B392:B418" si="34">B391+1</f>
        <v>10</v>
      </c>
      <c r="C392" s="243"/>
      <c r="D392" s="243"/>
      <c r="E392" s="154"/>
      <c r="F392" s="154" t="s">
        <v>0</v>
      </c>
      <c r="G392" s="153">
        <f t="shared" si="31"/>
        <v>0</v>
      </c>
      <c r="H392" s="152"/>
      <c r="I392" s="155">
        <f>VLOOKUP($F392,'(DAS Use Only) Data Tables'!$C$18:$E$19,2,FALSE)</f>
        <v>0</v>
      </c>
      <c r="J392" s="155">
        <f>VLOOKUP(F392,'(DAS Use Only) Data Tables'!$C$18:$E$19,3,FALSE)</f>
        <v>0</v>
      </c>
      <c r="K392" s="152"/>
      <c r="L392" s="155">
        <f t="shared" si="32"/>
        <v>0</v>
      </c>
    </row>
    <row r="393" spans="2:12" s="144" customFormat="1" ht="11.25" x14ac:dyDescent="0.2">
      <c r="B393" s="153">
        <f t="shared" si="34"/>
        <v>11</v>
      </c>
      <c r="C393" s="243"/>
      <c r="D393" s="243"/>
      <c r="E393" s="154"/>
      <c r="F393" s="154" t="s">
        <v>0</v>
      </c>
      <c r="G393" s="153">
        <f t="shared" si="31"/>
        <v>0</v>
      </c>
      <c r="H393" s="152"/>
      <c r="I393" s="155">
        <f>VLOOKUP($F393,'(DAS Use Only) Data Tables'!$C$18:$E$19,2,FALSE)</f>
        <v>0</v>
      </c>
      <c r="J393" s="155">
        <f>VLOOKUP(F393,'(DAS Use Only) Data Tables'!$C$18:$E$19,3,FALSE)</f>
        <v>0</v>
      </c>
      <c r="K393" s="152"/>
      <c r="L393" s="155">
        <f t="shared" si="32"/>
        <v>0</v>
      </c>
    </row>
    <row r="394" spans="2:12" s="144" customFormat="1" ht="11.25" x14ac:dyDescent="0.2">
      <c r="B394" s="153">
        <f t="shared" si="34"/>
        <v>12</v>
      </c>
      <c r="C394" s="243"/>
      <c r="D394" s="243"/>
      <c r="E394" s="154"/>
      <c r="F394" s="154" t="s">
        <v>0</v>
      </c>
      <c r="G394" s="153">
        <f t="shared" si="31"/>
        <v>0</v>
      </c>
      <c r="H394" s="152"/>
      <c r="I394" s="155">
        <f>VLOOKUP($F394,'(DAS Use Only) Data Tables'!$C$18:$E$19,2,FALSE)</f>
        <v>0</v>
      </c>
      <c r="J394" s="155">
        <f>VLOOKUP(F394,'(DAS Use Only) Data Tables'!$C$18:$E$19,3,FALSE)</f>
        <v>0</v>
      </c>
      <c r="K394" s="152"/>
      <c r="L394" s="155">
        <f t="shared" si="32"/>
        <v>0</v>
      </c>
    </row>
    <row r="395" spans="2:12" s="144" customFormat="1" ht="11.25" x14ac:dyDescent="0.2">
      <c r="B395" s="153">
        <f t="shared" si="34"/>
        <v>13</v>
      </c>
      <c r="C395" s="243"/>
      <c r="D395" s="243"/>
      <c r="E395" s="154"/>
      <c r="F395" s="154" t="s">
        <v>0</v>
      </c>
      <c r="G395" s="153">
        <f t="shared" si="31"/>
        <v>0</v>
      </c>
      <c r="H395" s="152"/>
      <c r="I395" s="155">
        <f>VLOOKUP($F395,'(DAS Use Only) Data Tables'!$C$18:$E$19,2,FALSE)</f>
        <v>0</v>
      </c>
      <c r="J395" s="155">
        <f>VLOOKUP(F395,'(DAS Use Only) Data Tables'!$C$18:$E$19,3,FALSE)</f>
        <v>0</v>
      </c>
      <c r="K395" s="152"/>
      <c r="L395" s="155">
        <f t="shared" si="32"/>
        <v>0</v>
      </c>
    </row>
    <row r="396" spans="2:12" s="144" customFormat="1" ht="11.25" x14ac:dyDescent="0.2">
      <c r="B396" s="153">
        <f t="shared" si="34"/>
        <v>14</v>
      </c>
      <c r="C396" s="243"/>
      <c r="D396" s="243"/>
      <c r="E396" s="154"/>
      <c r="F396" s="154" t="s">
        <v>0</v>
      </c>
      <c r="G396" s="153">
        <f t="shared" si="31"/>
        <v>0</v>
      </c>
      <c r="H396" s="152"/>
      <c r="I396" s="155">
        <f>VLOOKUP($F396,'(DAS Use Only) Data Tables'!$C$18:$E$19,2,FALSE)</f>
        <v>0</v>
      </c>
      <c r="J396" s="155">
        <f>VLOOKUP(F396,'(DAS Use Only) Data Tables'!$C$18:$E$19,3,FALSE)</f>
        <v>0</v>
      </c>
      <c r="K396" s="152"/>
      <c r="L396" s="155">
        <f t="shared" si="32"/>
        <v>0</v>
      </c>
    </row>
    <row r="397" spans="2:12" s="144" customFormat="1" ht="11.25" x14ac:dyDescent="0.2">
      <c r="B397" s="153">
        <f t="shared" si="34"/>
        <v>15</v>
      </c>
      <c r="C397" s="243"/>
      <c r="D397" s="243"/>
      <c r="E397" s="154"/>
      <c r="F397" s="154" t="s">
        <v>0</v>
      </c>
      <c r="G397" s="153">
        <f t="shared" si="31"/>
        <v>0</v>
      </c>
      <c r="H397" s="152"/>
      <c r="I397" s="155">
        <f>VLOOKUP($F397,'(DAS Use Only) Data Tables'!$C$18:$E$19,2,FALSE)</f>
        <v>0</v>
      </c>
      <c r="J397" s="155">
        <f>VLOOKUP(F397,'(DAS Use Only) Data Tables'!$C$18:$E$19,3,FALSE)</f>
        <v>0</v>
      </c>
      <c r="K397" s="152"/>
      <c r="L397" s="155">
        <f t="shared" si="32"/>
        <v>0</v>
      </c>
    </row>
    <row r="398" spans="2:12" s="144" customFormat="1" ht="11.25" x14ac:dyDescent="0.2">
      <c r="B398" s="153">
        <f t="shared" si="34"/>
        <v>16</v>
      </c>
      <c r="C398" s="243"/>
      <c r="D398" s="243"/>
      <c r="E398" s="154"/>
      <c r="F398" s="154" t="s">
        <v>0</v>
      </c>
      <c r="G398" s="153">
        <f t="shared" si="31"/>
        <v>0</v>
      </c>
      <c r="H398" s="152"/>
      <c r="I398" s="155">
        <f>VLOOKUP($F398,'(DAS Use Only) Data Tables'!$C$18:$E$19,2,FALSE)</f>
        <v>0</v>
      </c>
      <c r="J398" s="155">
        <f>VLOOKUP(F398,'(DAS Use Only) Data Tables'!$C$18:$E$19,3,FALSE)</f>
        <v>0</v>
      </c>
      <c r="K398" s="152"/>
      <c r="L398" s="155">
        <f t="shared" si="32"/>
        <v>0</v>
      </c>
    </row>
    <row r="399" spans="2:12" s="144" customFormat="1" ht="11.25" x14ac:dyDescent="0.2">
      <c r="B399" s="153">
        <f t="shared" si="34"/>
        <v>17</v>
      </c>
      <c r="C399" s="243"/>
      <c r="D399" s="243"/>
      <c r="E399" s="154"/>
      <c r="F399" s="154" t="s">
        <v>0</v>
      </c>
      <c r="G399" s="153">
        <f t="shared" si="31"/>
        <v>0</v>
      </c>
      <c r="H399" s="152"/>
      <c r="I399" s="155">
        <f>VLOOKUP($F399,'(DAS Use Only) Data Tables'!$C$18:$E$19,2,FALSE)</f>
        <v>0</v>
      </c>
      <c r="J399" s="155">
        <f>VLOOKUP(F399,'(DAS Use Only) Data Tables'!$C$18:$E$19,3,FALSE)</f>
        <v>0</v>
      </c>
      <c r="K399" s="152"/>
      <c r="L399" s="155">
        <f t="shared" si="32"/>
        <v>0</v>
      </c>
    </row>
    <row r="400" spans="2:12" s="144" customFormat="1" ht="11.25" x14ac:dyDescent="0.2">
      <c r="B400" s="153">
        <f t="shared" si="34"/>
        <v>18</v>
      </c>
      <c r="C400" s="243"/>
      <c r="D400" s="243"/>
      <c r="E400" s="154"/>
      <c r="F400" s="154" t="s">
        <v>0</v>
      </c>
      <c r="G400" s="153">
        <f t="shared" si="31"/>
        <v>0</v>
      </c>
      <c r="H400" s="152"/>
      <c r="I400" s="155">
        <f>VLOOKUP($F400,'(DAS Use Only) Data Tables'!$C$18:$E$19,2,FALSE)</f>
        <v>0</v>
      </c>
      <c r="J400" s="155">
        <f>VLOOKUP(F400,'(DAS Use Only) Data Tables'!$C$18:$E$19,3,FALSE)</f>
        <v>0</v>
      </c>
      <c r="K400" s="152"/>
      <c r="L400" s="155">
        <f t="shared" si="32"/>
        <v>0</v>
      </c>
    </row>
    <row r="401" spans="2:12" s="144" customFormat="1" ht="11.25" x14ac:dyDescent="0.2">
      <c r="B401" s="153">
        <f t="shared" si="34"/>
        <v>19</v>
      </c>
      <c r="C401" s="243"/>
      <c r="D401" s="243"/>
      <c r="E401" s="154"/>
      <c r="F401" s="154" t="s">
        <v>0</v>
      </c>
      <c r="G401" s="153">
        <f t="shared" si="31"/>
        <v>0</v>
      </c>
      <c r="H401" s="152"/>
      <c r="I401" s="155">
        <f>VLOOKUP($F401,'(DAS Use Only) Data Tables'!$C$18:$E$19,2,FALSE)</f>
        <v>0</v>
      </c>
      <c r="J401" s="155">
        <f>VLOOKUP(F401,'(DAS Use Only) Data Tables'!$C$18:$E$19,3,FALSE)</f>
        <v>0</v>
      </c>
      <c r="K401" s="152"/>
      <c r="L401" s="155">
        <f t="shared" si="32"/>
        <v>0</v>
      </c>
    </row>
    <row r="402" spans="2:12" s="144" customFormat="1" ht="11.25" x14ac:dyDescent="0.2">
      <c r="B402" s="153">
        <f t="shared" si="34"/>
        <v>20</v>
      </c>
      <c r="C402" s="243"/>
      <c r="D402" s="243"/>
      <c r="E402" s="154"/>
      <c r="F402" s="154" t="s">
        <v>0</v>
      </c>
      <c r="G402" s="153">
        <f t="shared" si="31"/>
        <v>0</v>
      </c>
      <c r="H402" s="152"/>
      <c r="I402" s="155">
        <f>VLOOKUP($F402,'(DAS Use Only) Data Tables'!$C$18:$E$19,2,FALSE)</f>
        <v>0</v>
      </c>
      <c r="J402" s="155">
        <f>VLOOKUP(F402,'(DAS Use Only) Data Tables'!$C$18:$E$19,3,FALSE)</f>
        <v>0</v>
      </c>
      <c r="K402" s="152"/>
      <c r="L402" s="155">
        <f t="shared" si="32"/>
        <v>0</v>
      </c>
    </row>
    <row r="403" spans="2:12" s="144" customFormat="1" ht="11.25" x14ac:dyDescent="0.2">
      <c r="B403" s="153">
        <f t="shared" si="34"/>
        <v>21</v>
      </c>
      <c r="C403" s="243"/>
      <c r="D403" s="243"/>
      <c r="E403" s="154"/>
      <c r="F403" s="154" t="s">
        <v>0</v>
      </c>
      <c r="G403" s="153">
        <f t="shared" si="31"/>
        <v>0</v>
      </c>
      <c r="H403" s="152"/>
      <c r="I403" s="155">
        <f>VLOOKUP($F403,'(DAS Use Only) Data Tables'!$C$18:$E$19,2,FALSE)</f>
        <v>0</v>
      </c>
      <c r="J403" s="155">
        <f>VLOOKUP(F403,'(DAS Use Only) Data Tables'!$C$18:$E$19,3,FALSE)</f>
        <v>0</v>
      </c>
      <c r="K403" s="152"/>
      <c r="L403" s="155">
        <f t="shared" si="32"/>
        <v>0</v>
      </c>
    </row>
    <row r="404" spans="2:12" s="144" customFormat="1" ht="11.25" x14ac:dyDescent="0.2">
      <c r="B404" s="153">
        <f t="shared" si="34"/>
        <v>22</v>
      </c>
      <c r="C404" s="243"/>
      <c r="D404" s="243"/>
      <c r="E404" s="154"/>
      <c r="F404" s="154" t="s">
        <v>0</v>
      </c>
      <c r="G404" s="153">
        <f t="shared" si="31"/>
        <v>0</v>
      </c>
      <c r="H404" s="152"/>
      <c r="I404" s="155">
        <f>VLOOKUP($F404,'(DAS Use Only) Data Tables'!$C$18:$E$19,2,FALSE)</f>
        <v>0</v>
      </c>
      <c r="J404" s="155">
        <f>VLOOKUP(F404,'(DAS Use Only) Data Tables'!$C$18:$E$19,3,FALSE)</f>
        <v>0</v>
      </c>
      <c r="K404" s="152"/>
      <c r="L404" s="155">
        <f t="shared" si="32"/>
        <v>0</v>
      </c>
    </row>
    <row r="405" spans="2:12" s="144" customFormat="1" ht="11.25" x14ac:dyDescent="0.2">
      <c r="B405" s="153">
        <f t="shared" si="34"/>
        <v>23</v>
      </c>
      <c r="C405" s="243"/>
      <c r="D405" s="243"/>
      <c r="E405" s="154"/>
      <c r="F405" s="154" t="s">
        <v>0</v>
      </c>
      <c r="G405" s="153">
        <f t="shared" si="31"/>
        <v>0</v>
      </c>
      <c r="H405" s="152"/>
      <c r="I405" s="155">
        <f>VLOOKUP($F405,'(DAS Use Only) Data Tables'!$C$18:$E$19,2,FALSE)</f>
        <v>0</v>
      </c>
      <c r="J405" s="155">
        <f>VLOOKUP(F405,'(DAS Use Only) Data Tables'!$C$18:$E$19,3,FALSE)</f>
        <v>0</v>
      </c>
      <c r="K405" s="152"/>
      <c r="L405" s="155">
        <f t="shared" si="32"/>
        <v>0</v>
      </c>
    </row>
    <row r="406" spans="2:12" s="144" customFormat="1" ht="11.25" x14ac:dyDescent="0.2">
      <c r="B406" s="153">
        <f t="shared" si="34"/>
        <v>24</v>
      </c>
      <c r="C406" s="243"/>
      <c r="D406" s="243"/>
      <c r="E406" s="154"/>
      <c r="F406" s="154" t="s">
        <v>0</v>
      </c>
      <c r="G406" s="153">
        <f t="shared" si="31"/>
        <v>0</v>
      </c>
      <c r="H406" s="152"/>
      <c r="I406" s="155">
        <f>VLOOKUP($F406,'(DAS Use Only) Data Tables'!$C$18:$E$19,2,FALSE)</f>
        <v>0</v>
      </c>
      <c r="J406" s="155">
        <f>VLOOKUP(F406,'(DAS Use Only) Data Tables'!$C$18:$E$19,3,FALSE)</f>
        <v>0</v>
      </c>
      <c r="K406" s="152"/>
      <c r="L406" s="155">
        <f t="shared" si="32"/>
        <v>0</v>
      </c>
    </row>
    <row r="407" spans="2:12" s="144" customFormat="1" ht="11.25" x14ac:dyDescent="0.2">
      <c r="B407" s="153">
        <f t="shared" si="34"/>
        <v>25</v>
      </c>
      <c r="C407" s="243"/>
      <c r="D407" s="243"/>
      <c r="E407" s="154"/>
      <c r="F407" s="154" t="s">
        <v>0</v>
      </c>
      <c r="G407" s="153">
        <f t="shared" si="31"/>
        <v>0</v>
      </c>
      <c r="H407" s="152"/>
      <c r="I407" s="155">
        <f>VLOOKUP($F407,'(DAS Use Only) Data Tables'!$C$18:$E$19,2,FALSE)</f>
        <v>0</v>
      </c>
      <c r="J407" s="155">
        <f>VLOOKUP(F407,'(DAS Use Only) Data Tables'!$C$18:$E$19,3,FALSE)</f>
        <v>0</v>
      </c>
      <c r="K407" s="152"/>
      <c r="L407" s="155">
        <f t="shared" si="32"/>
        <v>0</v>
      </c>
    </row>
    <row r="408" spans="2:12" s="144" customFormat="1" ht="11.25" x14ac:dyDescent="0.2">
      <c r="B408" s="153">
        <f t="shared" si="34"/>
        <v>26</v>
      </c>
      <c r="C408" s="243"/>
      <c r="D408" s="243"/>
      <c r="E408" s="154"/>
      <c r="F408" s="154" t="s">
        <v>0</v>
      </c>
      <c r="G408" s="153">
        <f t="shared" si="31"/>
        <v>0</v>
      </c>
      <c r="H408" s="152"/>
      <c r="I408" s="155">
        <f>VLOOKUP($F408,'(DAS Use Only) Data Tables'!$C$18:$E$19,2,FALSE)</f>
        <v>0</v>
      </c>
      <c r="J408" s="155">
        <f>VLOOKUP(F408,'(DAS Use Only) Data Tables'!$C$18:$E$19,3,FALSE)</f>
        <v>0</v>
      </c>
      <c r="K408" s="152"/>
      <c r="L408" s="155">
        <f t="shared" si="32"/>
        <v>0</v>
      </c>
    </row>
    <row r="409" spans="2:12" s="144" customFormat="1" ht="11.25" x14ac:dyDescent="0.2">
      <c r="B409" s="153">
        <f t="shared" si="34"/>
        <v>27</v>
      </c>
      <c r="C409" s="243"/>
      <c r="D409" s="243"/>
      <c r="E409" s="154"/>
      <c r="F409" s="154" t="s">
        <v>0</v>
      </c>
      <c r="G409" s="153">
        <f t="shared" si="31"/>
        <v>0</v>
      </c>
      <c r="H409" s="152"/>
      <c r="I409" s="155">
        <f>VLOOKUP($F409,'(DAS Use Only) Data Tables'!$C$18:$E$19,2,FALSE)</f>
        <v>0</v>
      </c>
      <c r="J409" s="155">
        <f>VLOOKUP(F409,'(DAS Use Only) Data Tables'!$C$18:$E$19,3,FALSE)</f>
        <v>0</v>
      </c>
      <c r="K409" s="152"/>
      <c r="L409" s="155">
        <f t="shared" si="32"/>
        <v>0</v>
      </c>
    </row>
    <row r="410" spans="2:12" s="144" customFormat="1" ht="11.25" x14ac:dyDescent="0.2">
      <c r="B410" s="153">
        <f t="shared" si="34"/>
        <v>28</v>
      </c>
      <c r="C410" s="243"/>
      <c r="D410" s="243"/>
      <c r="E410" s="154"/>
      <c r="F410" s="154" t="s">
        <v>0</v>
      </c>
      <c r="G410" s="153">
        <f t="shared" si="31"/>
        <v>0</v>
      </c>
      <c r="H410" s="152"/>
      <c r="I410" s="155">
        <f>VLOOKUP($F410,'(DAS Use Only) Data Tables'!$C$18:$E$19,2,FALSE)</f>
        <v>0</v>
      </c>
      <c r="J410" s="155">
        <f>VLOOKUP(F410,'(DAS Use Only) Data Tables'!$C$18:$E$19,3,FALSE)</f>
        <v>0</v>
      </c>
      <c r="K410" s="152"/>
      <c r="L410" s="155">
        <f t="shared" si="32"/>
        <v>0</v>
      </c>
    </row>
    <row r="411" spans="2:12" s="144" customFormat="1" ht="11.25" x14ac:dyDescent="0.2">
      <c r="B411" s="153">
        <f t="shared" si="34"/>
        <v>29</v>
      </c>
      <c r="C411" s="243"/>
      <c r="D411" s="243"/>
      <c r="E411" s="154"/>
      <c r="F411" s="154" t="s">
        <v>0</v>
      </c>
      <c r="G411" s="153">
        <f t="shared" si="31"/>
        <v>0</v>
      </c>
      <c r="H411" s="152"/>
      <c r="I411" s="155">
        <f>VLOOKUP($F411,'(DAS Use Only) Data Tables'!$C$18:$E$19,2,FALSE)</f>
        <v>0</v>
      </c>
      <c r="J411" s="155">
        <f>VLOOKUP(F411,'(DAS Use Only) Data Tables'!$C$18:$E$19,3,FALSE)</f>
        <v>0</v>
      </c>
      <c r="K411" s="152"/>
      <c r="L411" s="155">
        <f t="shared" si="32"/>
        <v>0</v>
      </c>
    </row>
    <row r="412" spans="2:12" s="144" customFormat="1" ht="11.25" x14ac:dyDescent="0.2">
      <c r="B412" s="153">
        <f t="shared" si="34"/>
        <v>30</v>
      </c>
      <c r="C412" s="243"/>
      <c r="D412" s="243"/>
      <c r="E412" s="154"/>
      <c r="F412" s="154" t="s">
        <v>0</v>
      </c>
      <c r="G412" s="153">
        <f t="shared" si="31"/>
        <v>0</v>
      </c>
      <c r="H412" s="152"/>
      <c r="I412" s="155">
        <f>VLOOKUP($F412,'(DAS Use Only) Data Tables'!$C$18:$E$19,2,FALSE)</f>
        <v>0</v>
      </c>
      <c r="J412" s="155">
        <f>VLOOKUP(F412,'(DAS Use Only) Data Tables'!$C$18:$E$19,3,FALSE)</f>
        <v>0</v>
      </c>
      <c r="K412" s="152"/>
      <c r="L412" s="155">
        <f t="shared" si="32"/>
        <v>0</v>
      </c>
    </row>
    <row r="413" spans="2:12" s="144" customFormat="1" ht="11.25" x14ac:dyDescent="0.2">
      <c r="B413" s="153">
        <f t="shared" si="34"/>
        <v>31</v>
      </c>
      <c r="C413" s="243"/>
      <c r="D413" s="243"/>
      <c r="E413" s="154"/>
      <c r="F413" s="154" t="s">
        <v>0</v>
      </c>
      <c r="G413" s="153">
        <f t="shared" si="31"/>
        <v>0</v>
      </c>
      <c r="H413" s="152"/>
      <c r="I413" s="155">
        <f>VLOOKUP($F413,'(DAS Use Only) Data Tables'!$C$18:$E$19,2,FALSE)</f>
        <v>0</v>
      </c>
      <c r="J413" s="155">
        <f>VLOOKUP(F413,'(DAS Use Only) Data Tables'!$C$18:$E$19,3,FALSE)</f>
        <v>0</v>
      </c>
      <c r="K413" s="152"/>
      <c r="L413" s="155">
        <f t="shared" si="32"/>
        <v>0</v>
      </c>
    </row>
    <row r="414" spans="2:12" s="144" customFormat="1" ht="11.25" x14ac:dyDescent="0.2">
      <c r="B414" s="153">
        <f t="shared" si="34"/>
        <v>32</v>
      </c>
      <c r="C414" s="243"/>
      <c r="D414" s="243"/>
      <c r="E414" s="154"/>
      <c r="F414" s="154" t="s">
        <v>0</v>
      </c>
      <c r="G414" s="153">
        <f t="shared" si="31"/>
        <v>0</v>
      </c>
      <c r="H414" s="152"/>
      <c r="I414" s="155">
        <f>VLOOKUP($F414,'(DAS Use Only) Data Tables'!$C$18:$E$19,2,FALSE)</f>
        <v>0</v>
      </c>
      <c r="J414" s="155">
        <f>VLOOKUP(F414,'(DAS Use Only) Data Tables'!$C$18:$E$19,3,FALSE)</f>
        <v>0</v>
      </c>
      <c r="K414" s="152"/>
      <c r="L414" s="155">
        <f t="shared" si="32"/>
        <v>0</v>
      </c>
    </row>
    <row r="415" spans="2:12" s="144" customFormat="1" ht="11.25" x14ac:dyDescent="0.2">
      <c r="B415" s="153">
        <f t="shared" si="34"/>
        <v>33</v>
      </c>
      <c r="C415" s="243"/>
      <c r="D415" s="243"/>
      <c r="E415" s="154"/>
      <c r="F415" s="154" t="s">
        <v>0</v>
      </c>
      <c r="G415" s="153">
        <f t="shared" ref="G415:G446" si="35">SUM(L415:L415)</f>
        <v>0</v>
      </c>
      <c r="H415" s="152"/>
      <c r="I415" s="155">
        <f>VLOOKUP($F415,'(DAS Use Only) Data Tables'!$C$18:$E$19,2,FALSE)</f>
        <v>0</v>
      </c>
      <c r="J415" s="155">
        <f>VLOOKUP(F415,'(DAS Use Only) Data Tables'!$C$18:$E$19,3,FALSE)</f>
        <v>0</v>
      </c>
      <c r="K415" s="152"/>
      <c r="L415" s="155">
        <f t="shared" ref="L415:L446" si="36">IF($F415=$L$10,1,0)</f>
        <v>0</v>
      </c>
    </row>
    <row r="416" spans="2:12" s="144" customFormat="1" ht="11.25" x14ac:dyDescent="0.2">
      <c r="B416" s="153">
        <f t="shared" si="34"/>
        <v>34</v>
      </c>
      <c r="C416" s="243"/>
      <c r="D416" s="243"/>
      <c r="E416" s="154"/>
      <c r="F416" s="154" t="s">
        <v>0</v>
      </c>
      <c r="G416" s="153">
        <f t="shared" si="35"/>
        <v>0</v>
      </c>
      <c r="H416" s="152"/>
      <c r="I416" s="155">
        <f>VLOOKUP($F416,'(DAS Use Only) Data Tables'!$C$18:$E$19,2,FALSE)</f>
        <v>0</v>
      </c>
      <c r="J416" s="155">
        <f>VLOOKUP(F416,'(DAS Use Only) Data Tables'!$C$18:$E$19,3,FALSE)</f>
        <v>0</v>
      </c>
      <c r="K416" s="152"/>
      <c r="L416" s="155">
        <f t="shared" si="36"/>
        <v>0</v>
      </c>
    </row>
    <row r="417" spans="2:12" s="144" customFormat="1" ht="11.25" x14ac:dyDescent="0.2">
      <c r="B417" s="153">
        <f t="shared" si="34"/>
        <v>35</v>
      </c>
      <c r="C417" s="243"/>
      <c r="D417" s="243"/>
      <c r="E417" s="154"/>
      <c r="F417" s="154" t="s">
        <v>0</v>
      </c>
      <c r="G417" s="153">
        <f t="shared" si="35"/>
        <v>0</v>
      </c>
      <c r="H417" s="152"/>
      <c r="I417" s="155">
        <f>VLOOKUP($F417,'(DAS Use Only) Data Tables'!$C$18:$E$19,2,FALSE)</f>
        <v>0</v>
      </c>
      <c r="J417" s="155">
        <f>VLOOKUP(F417,'(DAS Use Only) Data Tables'!$C$18:$E$19,3,FALSE)</f>
        <v>0</v>
      </c>
      <c r="K417" s="152"/>
      <c r="L417" s="155">
        <f t="shared" si="36"/>
        <v>0</v>
      </c>
    </row>
    <row r="418" spans="2:12" s="144" customFormat="1" ht="11.25" x14ac:dyDescent="0.2">
      <c r="B418" s="153">
        <f t="shared" si="34"/>
        <v>36</v>
      </c>
      <c r="C418" s="243"/>
      <c r="D418" s="243"/>
      <c r="E418" s="154"/>
      <c r="F418" s="154" t="s">
        <v>0</v>
      </c>
      <c r="G418" s="153">
        <f t="shared" si="35"/>
        <v>0</v>
      </c>
      <c r="H418" s="152"/>
      <c r="I418" s="155">
        <f>VLOOKUP($F418,'(DAS Use Only) Data Tables'!$C$18:$E$19,2,FALSE)</f>
        <v>0</v>
      </c>
      <c r="J418" s="155">
        <f>VLOOKUP(F418,'(DAS Use Only) Data Tables'!$C$18:$E$19,3,FALSE)</f>
        <v>0</v>
      </c>
      <c r="K418" s="152"/>
      <c r="L418" s="155">
        <f t="shared" si="36"/>
        <v>0</v>
      </c>
    </row>
    <row r="419" spans="2:12" s="144" customFormat="1" ht="11.25" x14ac:dyDescent="0.2">
      <c r="B419" s="153">
        <f t="shared" ref="B419:B441" si="37">B418+1</f>
        <v>37</v>
      </c>
      <c r="C419" s="243"/>
      <c r="D419" s="243"/>
      <c r="E419" s="154"/>
      <c r="F419" s="154" t="s">
        <v>0</v>
      </c>
      <c r="G419" s="153">
        <f t="shared" si="35"/>
        <v>0</v>
      </c>
      <c r="H419" s="152"/>
      <c r="I419" s="155">
        <f>VLOOKUP($F419,'(DAS Use Only) Data Tables'!$C$18:$E$19,2,FALSE)</f>
        <v>0</v>
      </c>
      <c r="J419" s="155">
        <f>VLOOKUP(F419,'(DAS Use Only) Data Tables'!$C$18:$E$19,3,FALSE)</f>
        <v>0</v>
      </c>
      <c r="K419" s="152"/>
      <c r="L419" s="155">
        <f t="shared" si="36"/>
        <v>0</v>
      </c>
    </row>
    <row r="420" spans="2:12" s="144" customFormat="1" ht="11.25" x14ac:dyDescent="0.2">
      <c r="B420" s="153">
        <f t="shared" si="37"/>
        <v>38</v>
      </c>
      <c r="C420" s="243"/>
      <c r="D420" s="243"/>
      <c r="E420" s="154"/>
      <c r="F420" s="154" t="s">
        <v>0</v>
      </c>
      <c r="G420" s="153">
        <f t="shared" si="35"/>
        <v>0</v>
      </c>
      <c r="H420" s="152"/>
      <c r="I420" s="155">
        <f>VLOOKUP($F420,'(DAS Use Only) Data Tables'!$C$18:$E$19,2,FALSE)</f>
        <v>0</v>
      </c>
      <c r="J420" s="155">
        <f>VLOOKUP(F420,'(DAS Use Only) Data Tables'!$C$18:$E$19,3,FALSE)</f>
        <v>0</v>
      </c>
      <c r="K420" s="152"/>
      <c r="L420" s="155">
        <f t="shared" si="36"/>
        <v>0</v>
      </c>
    </row>
    <row r="421" spans="2:12" s="144" customFormat="1" ht="11.25" x14ac:dyDescent="0.2">
      <c r="B421" s="153">
        <f t="shared" si="37"/>
        <v>39</v>
      </c>
      <c r="C421" s="243"/>
      <c r="D421" s="243"/>
      <c r="E421" s="154"/>
      <c r="F421" s="154" t="s">
        <v>0</v>
      </c>
      <c r="G421" s="153">
        <f t="shared" si="35"/>
        <v>0</v>
      </c>
      <c r="H421" s="152"/>
      <c r="I421" s="155">
        <f>VLOOKUP($F421,'(DAS Use Only) Data Tables'!$C$18:$E$19,2,FALSE)</f>
        <v>0</v>
      </c>
      <c r="J421" s="155">
        <f>VLOOKUP(F421,'(DAS Use Only) Data Tables'!$C$18:$E$19,3,FALSE)</f>
        <v>0</v>
      </c>
      <c r="K421" s="152"/>
      <c r="L421" s="155">
        <f t="shared" si="36"/>
        <v>0</v>
      </c>
    </row>
    <row r="422" spans="2:12" s="144" customFormat="1" ht="11.25" x14ac:dyDescent="0.2">
      <c r="B422" s="153">
        <f t="shared" si="37"/>
        <v>40</v>
      </c>
      <c r="C422" s="243"/>
      <c r="D422" s="243"/>
      <c r="E422" s="154"/>
      <c r="F422" s="154" t="s">
        <v>0</v>
      </c>
      <c r="G422" s="153">
        <f t="shared" si="35"/>
        <v>0</v>
      </c>
      <c r="H422" s="152"/>
      <c r="I422" s="155">
        <f>VLOOKUP($F422,'(DAS Use Only) Data Tables'!$C$18:$E$19,2,FALSE)</f>
        <v>0</v>
      </c>
      <c r="J422" s="155">
        <f>VLOOKUP(F422,'(DAS Use Only) Data Tables'!$C$18:$E$19,3,FALSE)</f>
        <v>0</v>
      </c>
      <c r="K422" s="152"/>
      <c r="L422" s="155">
        <f t="shared" si="36"/>
        <v>0</v>
      </c>
    </row>
    <row r="423" spans="2:12" s="144" customFormat="1" ht="11.25" x14ac:dyDescent="0.2">
      <c r="B423" s="153">
        <f t="shared" si="37"/>
        <v>41</v>
      </c>
      <c r="C423" s="243"/>
      <c r="D423" s="243"/>
      <c r="E423" s="154"/>
      <c r="F423" s="154" t="s">
        <v>0</v>
      </c>
      <c r="G423" s="153">
        <f t="shared" si="35"/>
        <v>0</v>
      </c>
      <c r="H423" s="152"/>
      <c r="I423" s="155">
        <f>VLOOKUP($F423,'(DAS Use Only) Data Tables'!$C$18:$E$19,2,FALSE)</f>
        <v>0</v>
      </c>
      <c r="J423" s="155">
        <f>VLOOKUP(F423,'(DAS Use Only) Data Tables'!$C$18:$E$19,3,FALSE)</f>
        <v>0</v>
      </c>
      <c r="K423" s="152"/>
      <c r="L423" s="155">
        <f t="shared" si="36"/>
        <v>0</v>
      </c>
    </row>
    <row r="424" spans="2:12" s="144" customFormat="1" ht="11.25" x14ac:dyDescent="0.2">
      <c r="B424" s="153">
        <f t="shared" si="37"/>
        <v>42</v>
      </c>
      <c r="C424" s="243"/>
      <c r="D424" s="243"/>
      <c r="E424" s="154"/>
      <c r="F424" s="154" t="s">
        <v>0</v>
      </c>
      <c r="G424" s="153">
        <f t="shared" si="35"/>
        <v>0</v>
      </c>
      <c r="H424" s="152"/>
      <c r="I424" s="155">
        <f>VLOOKUP($F424,'(DAS Use Only) Data Tables'!$C$18:$E$19,2,FALSE)</f>
        <v>0</v>
      </c>
      <c r="J424" s="155">
        <f>VLOOKUP(F424,'(DAS Use Only) Data Tables'!$C$18:$E$19,3,FALSE)</f>
        <v>0</v>
      </c>
      <c r="K424" s="152"/>
      <c r="L424" s="155">
        <f t="shared" si="36"/>
        <v>0</v>
      </c>
    </row>
    <row r="425" spans="2:12" s="144" customFormat="1" ht="11.25" x14ac:dyDescent="0.2">
      <c r="B425" s="153">
        <f t="shared" si="37"/>
        <v>43</v>
      </c>
      <c r="C425" s="243"/>
      <c r="D425" s="243"/>
      <c r="E425" s="154"/>
      <c r="F425" s="154" t="s">
        <v>0</v>
      </c>
      <c r="G425" s="153">
        <f t="shared" si="35"/>
        <v>0</v>
      </c>
      <c r="H425" s="152"/>
      <c r="I425" s="155">
        <f>VLOOKUP($F425,'(DAS Use Only) Data Tables'!$C$18:$E$19,2,FALSE)</f>
        <v>0</v>
      </c>
      <c r="J425" s="155">
        <f>VLOOKUP(F425,'(DAS Use Only) Data Tables'!$C$18:$E$19,3,FALSE)</f>
        <v>0</v>
      </c>
      <c r="K425" s="152"/>
      <c r="L425" s="155">
        <f t="shared" si="36"/>
        <v>0</v>
      </c>
    </row>
    <row r="426" spans="2:12" s="144" customFormat="1" ht="11.25" x14ac:dyDescent="0.2">
      <c r="B426" s="153">
        <f t="shared" si="37"/>
        <v>44</v>
      </c>
      <c r="C426" s="243"/>
      <c r="D426" s="243"/>
      <c r="E426" s="154"/>
      <c r="F426" s="154" t="s">
        <v>0</v>
      </c>
      <c r="G426" s="153">
        <f t="shared" si="35"/>
        <v>0</v>
      </c>
      <c r="H426" s="152"/>
      <c r="I426" s="155">
        <f>VLOOKUP($F426,'(DAS Use Only) Data Tables'!$C$18:$E$19,2,FALSE)</f>
        <v>0</v>
      </c>
      <c r="J426" s="155">
        <f>VLOOKUP(F426,'(DAS Use Only) Data Tables'!$C$18:$E$19,3,FALSE)</f>
        <v>0</v>
      </c>
      <c r="K426" s="152"/>
      <c r="L426" s="155">
        <f t="shared" si="36"/>
        <v>0</v>
      </c>
    </row>
    <row r="427" spans="2:12" s="144" customFormat="1" ht="11.25" x14ac:dyDescent="0.2">
      <c r="B427" s="153">
        <f t="shared" si="37"/>
        <v>45</v>
      </c>
      <c r="C427" s="243"/>
      <c r="D427" s="243"/>
      <c r="E427" s="154"/>
      <c r="F427" s="154" t="s">
        <v>0</v>
      </c>
      <c r="G427" s="153">
        <f t="shared" si="35"/>
        <v>0</v>
      </c>
      <c r="H427" s="152"/>
      <c r="I427" s="155">
        <f>VLOOKUP($F427,'(DAS Use Only) Data Tables'!$C$18:$E$19,2,FALSE)</f>
        <v>0</v>
      </c>
      <c r="J427" s="155">
        <f>VLOOKUP(F427,'(DAS Use Only) Data Tables'!$C$18:$E$19,3,FALSE)</f>
        <v>0</v>
      </c>
      <c r="K427" s="152"/>
      <c r="L427" s="155">
        <f t="shared" si="36"/>
        <v>0</v>
      </c>
    </row>
    <row r="428" spans="2:12" s="144" customFormat="1" ht="11.25" x14ac:dyDescent="0.2">
      <c r="B428" s="153">
        <f t="shared" si="37"/>
        <v>46</v>
      </c>
      <c r="C428" s="243"/>
      <c r="D428" s="243"/>
      <c r="E428" s="154"/>
      <c r="F428" s="154" t="s">
        <v>0</v>
      </c>
      <c r="G428" s="153">
        <f t="shared" si="35"/>
        <v>0</v>
      </c>
      <c r="H428" s="152"/>
      <c r="I428" s="155">
        <f>VLOOKUP($F428,'(DAS Use Only) Data Tables'!$C$18:$E$19,2,FALSE)</f>
        <v>0</v>
      </c>
      <c r="J428" s="155">
        <f>VLOOKUP(F428,'(DAS Use Only) Data Tables'!$C$18:$E$19,3,FALSE)</f>
        <v>0</v>
      </c>
      <c r="K428" s="152"/>
      <c r="L428" s="155">
        <f t="shared" si="36"/>
        <v>0</v>
      </c>
    </row>
    <row r="429" spans="2:12" s="144" customFormat="1" ht="11.25" x14ac:dyDescent="0.2">
      <c r="B429" s="153">
        <f t="shared" si="37"/>
        <v>47</v>
      </c>
      <c r="C429" s="243"/>
      <c r="D429" s="243"/>
      <c r="E429" s="154"/>
      <c r="F429" s="154" t="s">
        <v>0</v>
      </c>
      <c r="G429" s="153">
        <f t="shared" si="35"/>
        <v>0</v>
      </c>
      <c r="H429" s="152"/>
      <c r="I429" s="155">
        <f>VLOOKUP($F429,'(DAS Use Only) Data Tables'!$C$18:$E$19,2,FALSE)</f>
        <v>0</v>
      </c>
      <c r="J429" s="155">
        <f>VLOOKUP(F429,'(DAS Use Only) Data Tables'!$C$18:$E$19,3,FALSE)</f>
        <v>0</v>
      </c>
      <c r="K429" s="152"/>
      <c r="L429" s="155">
        <f t="shared" si="36"/>
        <v>0</v>
      </c>
    </row>
    <row r="430" spans="2:12" s="144" customFormat="1" ht="11.25" x14ac:dyDescent="0.2">
      <c r="B430" s="153">
        <f t="shared" si="37"/>
        <v>48</v>
      </c>
      <c r="C430" s="243"/>
      <c r="D430" s="243"/>
      <c r="E430" s="154"/>
      <c r="F430" s="154" t="s">
        <v>0</v>
      </c>
      <c r="G430" s="153">
        <f t="shared" si="35"/>
        <v>0</v>
      </c>
      <c r="H430" s="152"/>
      <c r="I430" s="155">
        <f>VLOOKUP($F430,'(DAS Use Only) Data Tables'!$C$18:$E$19,2,FALSE)</f>
        <v>0</v>
      </c>
      <c r="J430" s="155">
        <f>VLOOKUP(F430,'(DAS Use Only) Data Tables'!$C$18:$E$19,3,FALSE)</f>
        <v>0</v>
      </c>
      <c r="K430" s="152"/>
      <c r="L430" s="155">
        <f t="shared" si="36"/>
        <v>0</v>
      </c>
    </row>
    <row r="431" spans="2:12" s="144" customFormat="1" ht="11.25" x14ac:dyDescent="0.2">
      <c r="B431" s="153">
        <f t="shared" si="37"/>
        <v>49</v>
      </c>
      <c r="C431" s="243"/>
      <c r="D431" s="243"/>
      <c r="E431" s="154"/>
      <c r="F431" s="154" t="s">
        <v>0</v>
      </c>
      <c r="G431" s="153">
        <f t="shared" si="35"/>
        <v>0</v>
      </c>
      <c r="H431" s="152"/>
      <c r="I431" s="155">
        <f>VLOOKUP($F431,'(DAS Use Only) Data Tables'!$C$18:$E$19,2,FALSE)</f>
        <v>0</v>
      </c>
      <c r="J431" s="155">
        <f>VLOOKUP(F431,'(DAS Use Only) Data Tables'!$C$18:$E$19,3,FALSE)</f>
        <v>0</v>
      </c>
      <c r="K431" s="152"/>
      <c r="L431" s="155">
        <f t="shared" si="36"/>
        <v>0</v>
      </c>
    </row>
    <row r="432" spans="2:12" s="144" customFormat="1" ht="11.25" x14ac:dyDescent="0.2">
      <c r="B432" s="153">
        <f t="shared" si="37"/>
        <v>50</v>
      </c>
      <c r="C432" s="243"/>
      <c r="D432" s="243"/>
      <c r="E432" s="154"/>
      <c r="F432" s="154" t="s">
        <v>0</v>
      </c>
      <c r="G432" s="153">
        <f t="shared" si="35"/>
        <v>0</v>
      </c>
      <c r="H432" s="152"/>
      <c r="I432" s="155">
        <f>VLOOKUP($F432,'(DAS Use Only) Data Tables'!$C$18:$E$19,2,FALSE)</f>
        <v>0</v>
      </c>
      <c r="J432" s="155">
        <f>VLOOKUP(F432,'(DAS Use Only) Data Tables'!$C$18:$E$19,3,FALSE)</f>
        <v>0</v>
      </c>
      <c r="K432" s="152"/>
      <c r="L432" s="155">
        <f t="shared" si="36"/>
        <v>0</v>
      </c>
    </row>
    <row r="433" spans="2:12" s="144" customFormat="1" ht="11.25" x14ac:dyDescent="0.2">
      <c r="B433" s="153">
        <f t="shared" si="37"/>
        <v>51</v>
      </c>
      <c r="C433" s="243"/>
      <c r="D433" s="243"/>
      <c r="E433" s="154"/>
      <c r="F433" s="154" t="s">
        <v>0</v>
      </c>
      <c r="G433" s="153">
        <f t="shared" si="35"/>
        <v>0</v>
      </c>
      <c r="H433" s="152"/>
      <c r="I433" s="155">
        <f>VLOOKUP($F433,'(DAS Use Only) Data Tables'!$C$18:$E$19,2,FALSE)</f>
        <v>0</v>
      </c>
      <c r="J433" s="155">
        <f>VLOOKUP(F433,'(DAS Use Only) Data Tables'!$C$18:$E$19,3,FALSE)</f>
        <v>0</v>
      </c>
      <c r="K433" s="152"/>
      <c r="L433" s="155">
        <f t="shared" si="36"/>
        <v>0</v>
      </c>
    </row>
    <row r="434" spans="2:12" s="144" customFormat="1" ht="11.25" x14ac:dyDescent="0.2">
      <c r="B434" s="153">
        <f t="shared" si="37"/>
        <v>52</v>
      </c>
      <c r="C434" s="243"/>
      <c r="D434" s="243"/>
      <c r="E434" s="154"/>
      <c r="F434" s="154" t="s">
        <v>0</v>
      </c>
      <c r="G434" s="153">
        <f t="shared" si="35"/>
        <v>0</v>
      </c>
      <c r="H434" s="152"/>
      <c r="I434" s="155">
        <f>VLOOKUP($F434,'(DAS Use Only) Data Tables'!$C$18:$E$19,2,FALSE)</f>
        <v>0</v>
      </c>
      <c r="J434" s="155">
        <f>VLOOKUP(F434,'(DAS Use Only) Data Tables'!$C$18:$E$19,3,FALSE)</f>
        <v>0</v>
      </c>
      <c r="K434" s="152"/>
      <c r="L434" s="155">
        <f t="shared" si="36"/>
        <v>0</v>
      </c>
    </row>
    <row r="435" spans="2:12" s="144" customFormat="1" ht="11.25" x14ac:dyDescent="0.2">
      <c r="B435" s="153">
        <f t="shared" si="37"/>
        <v>53</v>
      </c>
      <c r="C435" s="243"/>
      <c r="D435" s="243"/>
      <c r="E435" s="154"/>
      <c r="F435" s="154" t="s">
        <v>0</v>
      </c>
      <c r="G435" s="153">
        <f t="shared" si="35"/>
        <v>0</v>
      </c>
      <c r="H435" s="152"/>
      <c r="I435" s="155">
        <f>VLOOKUP($F435,'(DAS Use Only) Data Tables'!$C$18:$E$19,2,FALSE)</f>
        <v>0</v>
      </c>
      <c r="J435" s="155">
        <f>VLOOKUP(F435,'(DAS Use Only) Data Tables'!$C$18:$E$19,3,FALSE)</f>
        <v>0</v>
      </c>
      <c r="K435" s="152"/>
      <c r="L435" s="155">
        <f t="shared" si="36"/>
        <v>0</v>
      </c>
    </row>
    <row r="436" spans="2:12" s="144" customFormat="1" ht="11.25" x14ac:dyDescent="0.2">
      <c r="B436" s="153">
        <f t="shared" si="37"/>
        <v>54</v>
      </c>
      <c r="C436" s="243"/>
      <c r="D436" s="243"/>
      <c r="E436" s="154"/>
      <c r="F436" s="154" t="s">
        <v>0</v>
      </c>
      <c r="G436" s="153">
        <f t="shared" si="35"/>
        <v>0</v>
      </c>
      <c r="H436" s="152"/>
      <c r="I436" s="155">
        <f>VLOOKUP($F436,'(DAS Use Only) Data Tables'!$C$18:$E$19,2,FALSE)</f>
        <v>0</v>
      </c>
      <c r="J436" s="155">
        <f>VLOOKUP(F436,'(DAS Use Only) Data Tables'!$C$18:$E$19,3,FALSE)</f>
        <v>0</v>
      </c>
      <c r="K436" s="152"/>
      <c r="L436" s="155">
        <f t="shared" si="36"/>
        <v>0</v>
      </c>
    </row>
    <row r="437" spans="2:12" s="144" customFormat="1" ht="11.25" x14ac:dyDescent="0.2">
      <c r="B437" s="153">
        <f t="shared" si="37"/>
        <v>55</v>
      </c>
      <c r="C437" s="243"/>
      <c r="D437" s="243"/>
      <c r="E437" s="154"/>
      <c r="F437" s="154" t="s">
        <v>0</v>
      </c>
      <c r="G437" s="153">
        <f t="shared" si="35"/>
        <v>0</v>
      </c>
      <c r="H437" s="152"/>
      <c r="I437" s="155">
        <f>VLOOKUP($F437,'(DAS Use Only) Data Tables'!$C$18:$E$19,2,FALSE)</f>
        <v>0</v>
      </c>
      <c r="J437" s="155">
        <f>VLOOKUP(F437,'(DAS Use Only) Data Tables'!$C$18:$E$19,3,FALSE)</f>
        <v>0</v>
      </c>
      <c r="K437" s="152"/>
      <c r="L437" s="155">
        <f t="shared" si="36"/>
        <v>0</v>
      </c>
    </row>
    <row r="438" spans="2:12" s="144" customFormat="1" ht="11.25" x14ac:dyDescent="0.2">
      <c r="B438" s="153">
        <f t="shared" si="37"/>
        <v>56</v>
      </c>
      <c r="C438" s="243"/>
      <c r="D438" s="243"/>
      <c r="E438" s="154"/>
      <c r="F438" s="154" t="s">
        <v>0</v>
      </c>
      <c r="G438" s="153">
        <f t="shared" si="35"/>
        <v>0</v>
      </c>
      <c r="H438" s="152"/>
      <c r="I438" s="155">
        <f>VLOOKUP($F438,'(DAS Use Only) Data Tables'!$C$18:$E$19,2,FALSE)</f>
        <v>0</v>
      </c>
      <c r="J438" s="155">
        <f>VLOOKUP(F438,'(DAS Use Only) Data Tables'!$C$18:$E$19,3,FALSE)</f>
        <v>0</v>
      </c>
      <c r="K438" s="152"/>
      <c r="L438" s="155">
        <f t="shared" si="36"/>
        <v>0</v>
      </c>
    </row>
    <row r="439" spans="2:12" s="144" customFormat="1" ht="11.25" x14ac:dyDescent="0.2">
      <c r="B439" s="153">
        <f t="shared" si="37"/>
        <v>57</v>
      </c>
      <c r="C439" s="243"/>
      <c r="D439" s="243"/>
      <c r="E439" s="154"/>
      <c r="F439" s="154" t="s">
        <v>0</v>
      </c>
      <c r="G439" s="153">
        <f t="shared" si="35"/>
        <v>0</v>
      </c>
      <c r="H439" s="152"/>
      <c r="I439" s="155">
        <f>VLOOKUP($F439,'(DAS Use Only) Data Tables'!$C$18:$E$19,2,FALSE)</f>
        <v>0</v>
      </c>
      <c r="J439" s="155">
        <f>VLOOKUP(F439,'(DAS Use Only) Data Tables'!$C$18:$E$19,3,FALSE)</f>
        <v>0</v>
      </c>
      <c r="K439" s="152"/>
      <c r="L439" s="155">
        <f t="shared" si="36"/>
        <v>0</v>
      </c>
    </row>
    <row r="440" spans="2:12" s="144" customFormat="1" ht="11.25" x14ac:dyDescent="0.2">
      <c r="B440" s="153">
        <f t="shared" si="37"/>
        <v>58</v>
      </c>
      <c r="C440" s="243"/>
      <c r="D440" s="243"/>
      <c r="E440" s="154"/>
      <c r="F440" s="154" t="s">
        <v>0</v>
      </c>
      <c r="G440" s="153">
        <f t="shared" si="35"/>
        <v>0</v>
      </c>
      <c r="H440" s="152"/>
      <c r="I440" s="155">
        <f>VLOOKUP($F440,'(DAS Use Only) Data Tables'!$C$18:$E$19,2,FALSE)</f>
        <v>0</v>
      </c>
      <c r="J440" s="155">
        <f>VLOOKUP(F440,'(DAS Use Only) Data Tables'!$C$18:$E$19,3,FALSE)</f>
        <v>0</v>
      </c>
      <c r="K440" s="152"/>
      <c r="L440" s="155">
        <f t="shared" si="36"/>
        <v>0</v>
      </c>
    </row>
    <row r="441" spans="2:12" s="144" customFormat="1" ht="11.25" x14ac:dyDescent="0.2">
      <c r="B441" s="153">
        <f t="shared" si="37"/>
        <v>59</v>
      </c>
      <c r="C441" s="243"/>
      <c r="D441" s="243"/>
      <c r="E441" s="154"/>
      <c r="F441" s="154" t="s">
        <v>0</v>
      </c>
      <c r="G441" s="153">
        <f t="shared" si="35"/>
        <v>0</v>
      </c>
      <c r="H441" s="152"/>
      <c r="I441" s="155">
        <f>VLOOKUP($F441,'(DAS Use Only) Data Tables'!$C$18:$E$19,2,FALSE)</f>
        <v>0</v>
      </c>
      <c r="J441" s="155">
        <f>VLOOKUP(F441,'(DAS Use Only) Data Tables'!$C$18:$E$19,3,FALSE)</f>
        <v>0</v>
      </c>
      <c r="K441" s="152"/>
      <c r="L441" s="155">
        <f t="shared" si="36"/>
        <v>0</v>
      </c>
    </row>
    <row r="442" spans="2:12" s="144" customFormat="1" ht="11.25" x14ac:dyDescent="0.2">
      <c r="B442" s="153">
        <f t="shared" ref="B442:B482" si="38">B441+1</f>
        <v>60</v>
      </c>
      <c r="C442" s="243"/>
      <c r="D442" s="243"/>
      <c r="E442" s="154"/>
      <c r="F442" s="154" t="s">
        <v>0</v>
      </c>
      <c r="G442" s="153">
        <f t="shared" si="35"/>
        <v>0</v>
      </c>
      <c r="H442" s="152"/>
      <c r="I442" s="155">
        <f>VLOOKUP($F442,'(DAS Use Only) Data Tables'!$C$18:$E$19,2,FALSE)</f>
        <v>0</v>
      </c>
      <c r="J442" s="155">
        <f>VLOOKUP(F442,'(DAS Use Only) Data Tables'!$C$18:$E$19,3,FALSE)</f>
        <v>0</v>
      </c>
      <c r="K442" s="152"/>
      <c r="L442" s="155">
        <f t="shared" si="36"/>
        <v>0</v>
      </c>
    </row>
    <row r="443" spans="2:12" s="144" customFormat="1" ht="11.25" x14ac:dyDescent="0.2">
      <c r="B443" s="153">
        <f t="shared" si="38"/>
        <v>61</v>
      </c>
      <c r="C443" s="243"/>
      <c r="D443" s="243"/>
      <c r="E443" s="154"/>
      <c r="F443" s="154" t="s">
        <v>0</v>
      </c>
      <c r="G443" s="153">
        <f t="shared" si="35"/>
        <v>0</v>
      </c>
      <c r="H443" s="152"/>
      <c r="I443" s="155">
        <f>VLOOKUP($F443,'(DAS Use Only) Data Tables'!$C$18:$E$19,2,FALSE)</f>
        <v>0</v>
      </c>
      <c r="J443" s="155">
        <f>VLOOKUP(F443,'(DAS Use Only) Data Tables'!$C$18:$E$19,3,FALSE)</f>
        <v>0</v>
      </c>
      <c r="K443" s="152"/>
      <c r="L443" s="155">
        <f t="shared" si="36"/>
        <v>0</v>
      </c>
    </row>
    <row r="444" spans="2:12" s="144" customFormat="1" ht="11.25" x14ac:dyDescent="0.2">
      <c r="B444" s="153">
        <f t="shared" si="38"/>
        <v>62</v>
      </c>
      <c r="C444" s="243"/>
      <c r="D444" s="243"/>
      <c r="E444" s="154"/>
      <c r="F444" s="154" t="s">
        <v>0</v>
      </c>
      <c r="G444" s="153">
        <f t="shared" si="35"/>
        <v>0</v>
      </c>
      <c r="H444" s="152"/>
      <c r="I444" s="155">
        <f>VLOOKUP($F444,'(DAS Use Only) Data Tables'!$C$18:$E$19,2,FALSE)</f>
        <v>0</v>
      </c>
      <c r="J444" s="155">
        <f>VLOOKUP(F444,'(DAS Use Only) Data Tables'!$C$18:$E$19,3,FALSE)</f>
        <v>0</v>
      </c>
      <c r="K444" s="152"/>
      <c r="L444" s="155">
        <f t="shared" si="36"/>
        <v>0</v>
      </c>
    </row>
    <row r="445" spans="2:12" s="144" customFormat="1" ht="11.25" x14ac:dyDescent="0.2">
      <c r="B445" s="153">
        <f t="shared" si="38"/>
        <v>63</v>
      </c>
      <c r="C445" s="243"/>
      <c r="D445" s="243"/>
      <c r="E445" s="154"/>
      <c r="F445" s="154" t="s">
        <v>0</v>
      </c>
      <c r="G445" s="153">
        <f t="shared" si="35"/>
        <v>0</v>
      </c>
      <c r="H445" s="152"/>
      <c r="I445" s="155">
        <f>VLOOKUP($F445,'(DAS Use Only) Data Tables'!$C$18:$E$19,2,FALSE)</f>
        <v>0</v>
      </c>
      <c r="J445" s="155">
        <f>VLOOKUP(F445,'(DAS Use Only) Data Tables'!$C$18:$E$19,3,FALSE)</f>
        <v>0</v>
      </c>
      <c r="K445" s="152"/>
      <c r="L445" s="155">
        <f t="shared" si="36"/>
        <v>0</v>
      </c>
    </row>
    <row r="446" spans="2:12" s="144" customFormat="1" ht="11.25" x14ac:dyDescent="0.2">
      <c r="B446" s="153">
        <f t="shared" si="38"/>
        <v>64</v>
      </c>
      <c r="C446" s="243"/>
      <c r="D446" s="243"/>
      <c r="E446" s="154"/>
      <c r="F446" s="154" t="s">
        <v>0</v>
      </c>
      <c r="G446" s="153">
        <f t="shared" si="35"/>
        <v>0</v>
      </c>
      <c r="H446" s="152"/>
      <c r="I446" s="155">
        <f>VLOOKUP($F446,'(DAS Use Only) Data Tables'!$C$18:$E$19,2,FALSE)</f>
        <v>0</v>
      </c>
      <c r="J446" s="155">
        <f>VLOOKUP(F446,'(DAS Use Only) Data Tables'!$C$18:$E$19,3,FALSE)</f>
        <v>0</v>
      </c>
      <c r="K446" s="152"/>
      <c r="L446" s="155">
        <f t="shared" si="36"/>
        <v>0</v>
      </c>
    </row>
    <row r="447" spans="2:12" s="144" customFormat="1" ht="11.25" x14ac:dyDescent="0.2">
      <c r="B447" s="153">
        <f t="shared" si="38"/>
        <v>65</v>
      </c>
      <c r="C447" s="243"/>
      <c r="D447" s="243"/>
      <c r="E447" s="154"/>
      <c r="F447" s="154" t="s">
        <v>0</v>
      </c>
      <c r="G447" s="153">
        <f t="shared" ref="G447:G483" si="39">SUM(L447:L447)</f>
        <v>0</v>
      </c>
      <c r="H447" s="152"/>
      <c r="I447" s="155">
        <f>VLOOKUP($F447,'(DAS Use Only) Data Tables'!$C$18:$E$19,2,FALSE)</f>
        <v>0</v>
      </c>
      <c r="J447" s="155">
        <f>VLOOKUP(F447,'(DAS Use Only) Data Tables'!$C$18:$E$19,3,FALSE)</f>
        <v>0</v>
      </c>
      <c r="K447" s="152"/>
      <c r="L447" s="155">
        <f t="shared" ref="L447:L483" si="40">IF($F447=$L$10,1,0)</f>
        <v>0</v>
      </c>
    </row>
    <row r="448" spans="2:12" s="144" customFormat="1" ht="11.25" x14ac:dyDescent="0.2">
      <c r="B448" s="153">
        <f t="shared" si="38"/>
        <v>66</v>
      </c>
      <c r="C448" s="243"/>
      <c r="D448" s="243"/>
      <c r="E448" s="154"/>
      <c r="F448" s="154" t="s">
        <v>0</v>
      </c>
      <c r="G448" s="153">
        <f t="shared" si="39"/>
        <v>0</v>
      </c>
      <c r="H448" s="152"/>
      <c r="I448" s="155">
        <f>VLOOKUP($F448,'(DAS Use Only) Data Tables'!$C$18:$E$19,2,FALSE)</f>
        <v>0</v>
      </c>
      <c r="J448" s="155">
        <f>VLOOKUP(F448,'(DAS Use Only) Data Tables'!$C$18:$E$19,3,FALSE)</f>
        <v>0</v>
      </c>
      <c r="K448" s="152"/>
      <c r="L448" s="155">
        <f t="shared" si="40"/>
        <v>0</v>
      </c>
    </row>
    <row r="449" spans="2:12" s="144" customFormat="1" ht="11.25" x14ac:dyDescent="0.2">
      <c r="B449" s="153">
        <f t="shared" si="38"/>
        <v>67</v>
      </c>
      <c r="C449" s="243"/>
      <c r="D449" s="243"/>
      <c r="E449" s="154"/>
      <c r="F449" s="154" t="s">
        <v>0</v>
      </c>
      <c r="G449" s="153">
        <f t="shared" si="39"/>
        <v>0</v>
      </c>
      <c r="H449" s="152"/>
      <c r="I449" s="155">
        <f>VLOOKUP($F449,'(DAS Use Only) Data Tables'!$C$18:$E$19,2,FALSE)</f>
        <v>0</v>
      </c>
      <c r="J449" s="155">
        <f>VLOOKUP(F449,'(DAS Use Only) Data Tables'!$C$18:$E$19,3,FALSE)</f>
        <v>0</v>
      </c>
      <c r="K449" s="152"/>
      <c r="L449" s="155">
        <f t="shared" si="40"/>
        <v>0</v>
      </c>
    </row>
    <row r="450" spans="2:12" s="144" customFormat="1" ht="11.25" x14ac:dyDescent="0.2">
      <c r="B450" s="153">
        <f t="shared" si="38"/>
        <v>68</v>
      </c>
      <c r="C450" s="243"/>
      <c r="D450" s="243"/>
      <c r="E450" s="154"/>
      <c r="F450" s="154" t="s">
        <v>0</v>
      </c>
      <c r="G450" s="153">
        <f t="shared" si="39"/>
        <v>0</v>
      </c>
      <c r="H450" s="152"/>
      <c r="I450" s="155">
        <f>VLOOKUP($F450,'(DAS Use Only) Data Tables'!$C$18:$E$19,2,FALSE)</f>
        <v>0</v>
      </c>
      <c r="J450" s="155">
        <f>VLOOKUP(F450,'(DAS Use Only) Data Tables'!$C$18:$E$19,3,FALSE)</f>
        <v>0</v>
      </c>
      <c r="K450" s="152"/>
      <c r="L450" s="155">
        <f t="shared" si="40"/>
        <v>0</v>
      </c>
    </row>
    <row r="451" spans="2:12" s="144" customFormat="1" ht="11.25" x14ac:dyDescent="0.2">
      <c r="B451" s="153">
        <f t="shared" si="38"/>
        <v>69</v>
      </c>
      <c r="C451" s="243"/>
      <c r="D451" s="243"/>
      <c r="E451" s="154"/>
      <c r="F451" s="154" t="s">
        <v>0</v>
      </c>
      <c r="G451" s="153">
        <f t="shared" si="39"/>
        <v>0</v>
      </c>
      <c r="H451" s="152"/>
      <c r="I451" s="155">
        <f>VLOOKUP($F451,'(DAS Use Only) Data Tables'!$C$18:$E$19,2,FALSE)</f>
        <v>0</v>
      </c>
      <c r="J451" s="155">
        <f>VLOOKUP(F451,'(DAS Use Only) Data Tables'!$C$18:$E$19,3,FALSE)</f>
        <v>0</v>
      </c>
      <c r="K451" s="152"/>
      <c r="L451" s="155">
        <f t="shared" si="40"/>
        <v>0</v>
      </c>
    </row>
    <row r="452" spans="2:12" s="144" customFormat="1" ht="11.25" x14ac:dyDescent="0.2">
      <c r="B452" s="153">
        <f t="shared" si="38"/>
        <v>70</v>
      </c>
      <c r="C452" s="243"/>
      <c r="D452" s="243"/>
      <c r="E452" s="154"/>
      <c r="F452" s="154" t="s">
        <v>0</v>
      </c>
      <c r="G452" s="153">
        <f t="shared" si="39"/>
        <v>0</v>
      </c>
      <c r="H452" s="152"/>
      <c r="I452" s="155">
        <f>VLOOKUP($F452,'(DAS Use Only) Data Tables'!$C$18:$E$19,2,FALSE)</f>
        <v>0</v>
      </c>
      <c r="J452" s="155">
        <f>VLOOKUP(F452,'(DAS Use Only) Data Tables'!$C$18:$E$19,3,FALSE)</f>
        <v>0</v>
      </c>
      <c r="K452" s="152"/>
      <c r="L452" s="155">
        <f t="shared" si="40"/>
        <v>0</v>
      </c>
    </row>
    <row r="453" spans="2:12" s="144" customFormat="1" ht="11.25" x14ac:dyDescent="0.2">
      <c r="B453" s="153">
        <f t="shared" si="38"/>
        <v>71</v>
      </c>
      <c r="C453" s="243"/>
      <c r="D453" s="243"/>
      <c r="E453" s="154"/>
      <c r="F453" s="154" t="s">
        <v>0</v>
      </c>
      <c r="G453" s="153">
        <f t="shared" si="39"/>
        <v>0</v>
      </c>
      <c r="H453" s="152"/>
      <c r="I453" s="155">
        <f>VLOOKUP($F453,'(DAS Use Only) Data Tables'!$C$18:$E$19,2,FALSE)</f>
        <v>0</v>
      </c>
      <c r="J453" s="155">
        <f>VLOOKUP(F453,'(DAS Use Only) Data Tables'!$C$18:$E$19,3,FALSE)</f>
        <v>0</v>
      </c>
      <c r="K453" s="152"/>
      <c r="L453" s="155">
        <f t="shared" si="40"/>
        <v>0</v>
      </c>
    </row>
    <row r="454" spans="2:12" s="144" customFormat="1" ht="11.25" x14ac:dyDescent="0.2">
      <c r="B454" s="153">
        <f t="shared" si="38"/>
        <v>72</v>
      </c>
      <c r="C454" s="243"/>
      <c r="D454" s="243"/>
      <c r="E454" s="154"/>
      <c r="F454" s="154" t="s">
        <v>0</v>
      </c>
      <c r="G454" s="153">
        <f t="shared" si="39"/>
        <v>0</v>
      </c>
      <c r="H454" s="152"/>
      <c r="I454" s="155">
        <f>VLOOKUP($F454,'(DAS Use Only) Data Tables'!$C$18:$E$19,2,FALSE)</f>
        <v>0</v>
      </c>
      <c r="J454" s="155">
        <f>VLOOKUP(F454,'(DAS Use Only) Data Tables'!$C$18:$E$19,3,FALSE)</f>
        <v>0</v>
      </c>
      <c r="K454" s="152"/>
      <c r="L454" s="155">
        <f t="shared" si="40"/>
        <v>0</v>
      </c>
    </row>
    <row r="455" spans="2:12" s="144" customFormat="1" ht="11.25" x14ac:dyDescent="0.2">
      <c r="B455" s="153">
        <f t="shared" si="38"/>
        <v>73</v>
      </c>
      <c r="C455" s="243"/>
      <c r="D455" s="243"/>
      <c r="E455" s="154"/>
      <c r="F455" s="154" t="s">
        <v>0</v>
      </c>
      <c r="G455" s="153">
        <f t="shared" si="39"/>
        <v>0</v>
      </c>
      <c r="H455" s="152"/>
      <c r="I455" s="155">
        <f>VLOOKUP($F455,'(DAS Use Only) Data Tables'!$C$18:$E$19,2,FALSE)</f>
        <v>0</v>
      </c>
      <c r="J455" s="155">
        <f>VLOOKUP(F455,'(DAS Use Only) Data Tables'!$C$18:$E$19,3,FALSE)</f>
        <v>0</v>
      </c>
      <c r="K455" s="152"/>
      <c r="L455" s="155">
        <f t="shared" si="40"/>
        <v>0</v>
      </c>
    </row>
    <row r="456" spans="2:12" s="144" customFormat="1" ht="11.25" x14ac:dyDescent="0.2">
      <c r="B456" s="153">
        <f t="shared" si="38"/>
        <v>74</v>
      </c>
      <c r="C456" s="243"/>
      <c r="D456" s="243"/>
      <c r="E456" s="154"/>
      <c r="F456" s="154" t="s">
        <v>0</v>
      </c>
      <c r="G456" s="153">
        <f t="shared" si="39"/>
        <v>0</v>
      </c>
      <c r="H456" s="152"/>
      <c r="I456" s="155">
        <f>VLOOKUP($F456,'(DAS Use Only) Data Tables'!$C$18:$E$19,2,FALSE)</f>
        <v>0</v>
      </c>
      <c r="J456" s="155">
        <f>VLOOKUP(F456,'(DAS Use Only) Data Tables'!$C$18:$E$19,3,FALSE)</f>
        <v>0</v>
      </c>
      <c r="K456" s="152"/>
      <c r="L456" s="155">
        <f t="shared" si="40"/>
        <v>0</v>
      </c>
    </row>
    <row r="457" spans="2:12" s="144" customFormat="1" ht="11.25" x14ac:dyDescent="0.2">
      <c r="B457" s="153">
        <f t="shared" si="38"/>
        <v>75</v>
      </c>
      <c r="C457" s="243"/>
      <c r="D457" s="243"/>
      <c r="E457" s="154"/>
      <c r="F457" s="154" t="s">
        <v>0</v>
      </c>
      <c r="G457" s="153">
        <f t="shared" si="39"/>
        <v>0</v>
      </c>
      <c r="H457" s="152"/>
      <c r="I457" s="155">
        <f>VLOOKUP($F457,'(DAS Use Only) Data Tables'!$C$18:$E$19,2,FALSE)</f>
        <v>0</v>
      </c>
      <c r="J457" s="155">
        <f>VLOOKUP(F457,'(DAS Use Only) Data Tables'!$C$18:$E$19,3,FALSE)</f>
        <v>0</v>
      </c>
      <c r="K457" s="152"/>
      <c r="L457" s="155">
        <f t="shared" si="40"/>
        <v>0</v>
      </c>
    </row>
    <row r="458" spans="2:12" s="144" customFormat="1" ht="11.25" x14ac:dyDescent="0.2">
      <c r="B458" s="153">
        <f t="shared" si="38"/>
        <v>76</v>
      </c>
      <c r="C458" s="243"/>
      <c r="D458" s="243"/>
      <c r="E458" s="154"/>
      <c r="F458" s="154" t="s">
        <v>0</v>
      </c>
      <c r="G458" s="153">
        <f t="shared" si="39"/>
        <v>0</v>
      </c>
      <c r="H458" s="152"/>
      <c r="I458" s="155">
        <f>VLOOKUP($F458,'(DAS Use Only) Data Tables'!$C$18:$E$19,2,FALSE)</f>
        <v>0</v>
      </c>
      <c r="J458" s="155">
        <f>VLOOKUP(F458,'(DAS Use Only) Data Tables'!$C$18:$E$19,3,FALSE)</f>
        <v>0</v>
      </c>
      <c r="K458" s="152"/>
      <c r="L458" s="155">
        <f t="shared" si="40"/>
        <v>0</v>
      </c>
    </row>
    <row r="459" spans="2:12" s="144" customFormat="1" ht="11.25" x14ac:dyDescent="0.2">
      <c r="B459" s="153">
        <f t="shared" si="38"/>
        <v>77</v>
      </c>
      <c r="C459" s="243"/>
      <c r="D459" s="243"/>
      <c r="E459" s="154"/>
      <c r="F459" s="154" t="s">
        <v>0</v>
      </c>
      <c r="G459" s="153">
        <f t="shared" si="39"/>
        <v>0</v>
      </c>
      <c r="H459" s="152"/>
      <c r="I459" s="155">
        <f>VLOOKUP($F459,'(DAS Use Only) Data Tables'!$C$18:$E$19,2,FALSE)</f>
        <v>0</v>
      </c>
      <c r="J459" s="155">
        <f>VLOOKUP(F459,'(DAS Use Only) Data Tables'!$C$18:$E$19,3,FALSE)</f>
        <v>0</v>
      </c>
      <c r="K459" s="152"/>
      <c r="L459" s="155">
        <f t="shared" si="40"/>
        <v>0</v>
      </c>
    </row>
    <row r="460" spans="2:12" s="144" customFormat="1" ht="11.25" x14ac:dyDescent="0.2">
      <c r="B460" s="153">
        <f t="shared" si="38"/>
        <v>78</v>
      </c>
      <c r="C460" s="243"/>
      <c r="D460" s="243"/>
      <c r="E460" s="154"/>
      <c r="F460" s="154" t="s">
        <v>0</v>
      </c>
      <c r="G460" s="153">
        <f t="shared" si="39"/>
        <v>0</v>
      </c>
      <c r="H460" s="152"/>
      <c r="I460" s="155">
        <f>VLOOKUP($F460,'(DAS Use Only) Data Tables'!$C$18:$E$19,2,FALSE)</f>
        <v>0</v>
      </c>
      <c r="J460" s="155">
        <f>VLOOKUP(F460,'(DAS Use Only) Data Tables'!$C$18:$E$19,3,FALSE)</f>
        <v>0</v>
      </c>
      <c r="K460" s="152"/>
      <c r="L460" s="155">
        <f t="shared" si="40"/>
        <v>0</v>
      </c>
    </row>
    <row r="461" spans="2:12" s="144" customFormat="1" ht="11.25" x14ac:dyDescent="0.2">
      <c r="B461" s="153">
        <f t="shared" si="38"/>
        <v>79</v>
      </c>
      <c r="C461" s="243"/>
      <c r="D461" s="243"/>
      <c r="E461" s="154"/>
      <c r="F461" s="154" t="s">
        <v>0</v>
      </c>
      <c r="G461" s="153">
        <f t="shared" si="39"/>
        <v>0</v>
      </c>
      <c r="H461" s="152"/>
      <c r="I461" s="155">
        <f>VLOOKUP($F461,'(DAS Use Only) Data Tables'!$C$18:$E$19,2,FALSE)</f>
        <v>0</v>
      </c>
      <c r="J461" s="155">
        <f>VLOOKUP(F461,'(DAS Use Only) Data Tables'!$C$18:$E$19,3,FALSE)</f>
        <v>0</v>
      </c>
      <c r="K461" s="152"/>
      <c r="L461" s="155">
        <f t="shared" si="40"/>
        <v>0</v>
      </c>
    </row>
    <row r="462" spans="2:12" s="144" customFormat="1" ht="11.25" x14ac:dyDescent="0.2">
      <c r="B462" s="153">
        <f t="shared" si="38"/>
        <v>80</v>
      </c>
      <c r="C462" s="243"/>
      <c r="D462" s="243"/>
      <c r="E462" s="154"/>
      <c r="F462" s="154" t="s">
        <v>0</v>
      </c>
      <c r="G462" s="153">
        <f t="shared" si="39"/>
        <v>0</v>
      </c>
      <c r="H462" s="152"/>
      <c r="I462" s="155">
        <f>VLOOKUP($F462,'(DAS Use Only) Data Tables'!$C$18:$E$19,2,FALSE)</f>
        <v>0</v>
      </c>
      <c r="J462" s="155">
        <f>VLOOKUP(F462,'(DAS Use Only) Data Tables'!$C$18:$E$19,3,FALSE)</f>
        <v>0</v>
      </c>
      <c r="K462" s="152"/>
      <c r="L462" s="155">
        <f t="shared" si="40"/>
        <v>0</v>
      </c>
    </row>
    <row r="463" spans="2:12" s="144" customFormat="1" ht="11.25" x14ac:dyDescent="0.2">
      <c r="B463" s="153">
        <f t="shared" si="38"/>
        <v>81</v>
      </c>
      <c r="C463" s="243"/>
      <c r="D463" s="243"/>
      <c r="E463" s="154"/>
      <c r="F463" s="154" t="s">
        <v>0</v>
      </c>
      <c r="G463" s="153">
        <f t="shared" si="39"/>
        <v>0</v>
      </c>
      <c r="H463" s="152"/>
      <c r="I463" s="155">
        <f>VLOOKUP($F463,'(DAS Use Only) Data Tables'!$C$18:$E$19,2,FALSE)</f>
        <v>0</v>
      </c>
      <c r="J463" s="155">
        <f>VLOOKUP(F463,'(DAS Use Only) Data Tables'!$C$18:$E$19,3,FALSE)</f>
        <v>0</v>
      </c>
      <c r="K463" s="152"/>
      <c r="L463" s="155">
        <f t="shared" si="40"/>
        <v>0</v>
      </c>
    </row>
    <row r="464" spans="2:12" s="144" customFormat="1" ht="11.25" x14ac:dyDescent="0.2">
      <c r="B464" s="153">
        <f t="shared" si="38"/>
        <v>82</v>
      </c>
      <c r="C464" s="243"/>
      <c r="D464" s="243"/>
      <c r="E464" s="154"/>
      <c r="F464" s="154" t="s">
        <v>0</v>
      </c>
      <c r="G464" s="153">
        <f t="shared" si="39"/>
        <v>0</v>
      </c>
      <c r="H464" s="152"/>
      <c r="I464" s="155">
        <f>VLOOKUP($F464,'(DAS Use Only) Data Tables'!$C$18:$E$19,2,FALSE)</f>
        <v>0</v>
      </c>
      <c r="J464" s="155">
        <f>VLOOKUP(F464,'(DAS Use Only) Data Tables'!$C$18:$E$19,3,FALSE)</f>
        <v>0</v>
      </c>
      <c r="K464" s="152"/>
      <c r="L464" s="155">
        <f t="shared" si="40"/>
        <v>0</v>
      </c>
    </row>
    <row r="465" spans="2:12" s="144" customFormat="1" ht="11.25" x14ac:dyDescent="0.2">
      <c r="B465" s="153">
        <f t="shared" si="38"/>
        <v>83</v>
      </c>
      <c r="C465" s="243"/>
      <c r="D465" s="243"/>
      <c r="E465" s="154"/>
      <c r="F465" s="154" t="s">
        <v>0</v>
      </c>
      <c r="G465" s="153">
        <f t="shared" si="39"/>
        <v>0</v>
      </c>
      <c r="H465" s="152"/>
      <c r="I465" s="155">
        <f>VLOOKUP($F465,'(DAS Use Only) Data Tables'!$C$18:$E$19,2,FALSE)</f>
        <v>0</v>
      </c>
      <c r="J465" s="155">
        <f>VLOOKUP(F465,'(DAS Use Only) Data Tables'!$C$18:$E$19,3,FALSE)</f>
        <v>0</v>
      </c>
      <c r="K465" s="152"/>
      <c r="L465" s="155">
        <f t="shared" si="40"/>
        <v>0</v>
      </c>
    </row>
    <row r="466" spans="2:12" s="144" customFormat="1" ht="11.25" x14ac:dyDescent="0.2">
      <c r="B466" s="153">
        <f t="shared" si="38"/>
        <v>84</v>
      </c>
      <c r="C466" s="243"/>
      <c r="D466" s="243"/>
      <c r="E466" s="154"/>
      <c r="F466" s="154" t="s">
        <v>0</v>
      </c>
      <c r="G466" s="153">
        <f t="shared" si="39"/>
        <v>0</v>
      </c>
      <c r="H466" s="152"/>
      <c r="I466" s="155">
        <f>VLOOKUP($F466,'(DAS Use Only) Data Tables'!$C$18:$E$19,2,FALSE)</f>
        <v>0</v>
      </c>
      <c r="J466" s="155">
        <f>VLOOKUP(F466,'(DAS Use Only) Data Tables'!$C$18:$E$19,3,FALSE)</f>
        <v>0</v>
      </c>
      <c r="K466" s="152"/>
      <c r="L466" s="155">
        <f t="shared" si="40"/>
        <v>0</v>
      </c>
    </row>
    <row r="467" spans="2:12" s="144" customFormat="1" ht="11.25" x14ac:dyDescent="0.2">
      <c r="B467" s="153">
        <f t="shared" si="38"/>
        <v>85</v>
      </c>
      <c r="C467" s="243"/>
      <c r="D467" s="243"/>
      <c r="E467" s="154"/>
      <c r="F467" s="154" t="s">
        <v>0</v>
      </c>
      <c r="G467" s="153">
        <f t="shared" si="39"/>
        <v>0</v>
      </c>
      <c r="H467" s="152"/>
      <c r="I467" s="155">
        <f>VLOOKUP($F467,'(DAS Use Only) Data Tables'!$C$18:$E$19,2,FALSE)</f>
        <v>0</v>
      </c>
      <c r="J467" s="155">
        <f>VLOOKUP(F467,'(DAS Use Only) Data Tables'!$C$18:$E$19,3,FALSE)</f>
        <v>0</v>
      </c>
      <c r="K467" s="152"/>
      <c r="L467" s="155">
        <f t="shared" si="40"/>
        <v>0</v>
      </c>
    </row>
    <row r="468" spans="2:12" s="144" customFormat="1" ht="11.25" x14ac:dyDescent="0.2">
      <c r="B468" s="153">
        <f t="shared" si="38"/>
        <v>86</v>
      </c>
      <c r="C468" s="243"/>
      <c r="D468" s="243"/>
      <c r="E468" s="154"/>
      <c r="F468" s="154" t="s">
        <v>0</v>
      </c>
      <c r="G468" s="153">
        <f t="shared" si="39"/>
        <v>0</v>
      </c>
      <c r="H468" s="152"/>
      <c r="I468" s="155">
        <f>VLOOKUP($F468,'(DAS Use Only) Data Tables'!$C$18:$E$19,2,FALSE)</f>
        <v>0</v>
      </c>
      <c r="J468" s="155">
        <f>VLOOKUP(F468,'(DAS Use Only) Data Tables'!$C$18:$E$19,3,FALSE)</f>
        <v>0</v>
      </c>
      <c r="K468" s="152"/>
      <c r="L468" s="155">
        <f t="shared" si="40"/>
        <v>0</v>
      </c>
    </row>
    <row r="469" spans="2:12" s="144" customFormat="1" ht="11.25" x14ac:dyDescent="0.2">
      <c r="B469" s="153">
        <f t="shared" si="38"/>
        <v>87</v>
      </c>
      <c r="C469" s="243"/>
      <c r="D469" s="243"/>
      <c r="E469" s="154"/>
      <c r="F469" s="154" t="s">
        <v>0</v>
      </c>
      <c r="G469" s="153">
        <f t="shared" si="39"/>
        <v>0</v>
      </c>
      <c r="H469" s="152"/>
      <c r="I469" s="155">
        <f>VLOOKUP($F469,'(DAS Use Only) Data Tables'!$C$18:$E$19,2,FALSE)</f>
        <v>0</v>
      </c>
      <c r="J469" s="155">
        <f>VLOOKUP(F469,'(DAS Use Only) Data Tables'!$C$18:$E$19,3,FALSE)</f>
        <v>0</v>
      </c>
      <c r="K469" s="152"/>
      <c r="L469" s="155">
        <f t="shared" si="40"/>
        <v>0</v>
      </c>
    </row>
    <row r="470" spans="2:12" s="144" customFormat="1" ht="11.25" x14ac:dyDescent="0.2">
      <c r="B470" s="153">
        <f t="shared" si="38"/>
        <v>88</v>
      </c>
      <c r="C470" s="243"/>
      <c r="D470" s="243"/>
      <c r="E470" s="154"/>
      <c r="F470" s="154" t="s">
        <v>0</v>
      </c>
      <c r="G470" s="153">
        <f t="shared" si="39"/>
        <v>0</v>
      </c>
      <c r="H470" s="152"/>
      <c r="I470" s="155">
        <f>VLOOKUP($F470,'(DAS Use Only) Data Tables'!$C$18:$E$19,2,FALSE)</f>
        <v>0</v>
      </c>
      <c r="J470" s="155">
        <f>VLOOKUP(F470,'(DAS Use Only) Data Tables'!$C$18:$E$19,3,FALSE)</f>
        <v>0</v>
      </c>
      <c r="K470" s="152"/>
      <c r="L470" s="155">
        <f t="shared" si="40"/>
        <v>0</v>
      </c>
    </row>
    <row r="471" spans="2:12" s="144" customFormat="1" ht="11.25" x14ac:dyDescent="0.2">
      <c r="B471" s="153">
        <f t="shared" si="38"/>
        <v>89</v>
      </c>
      <c r="C471" s="243"/>
      <c r="D471" s="243"/>
      <c r="E471" s="154"/>
      <c r="F471" s="154" t="s">
        <v>0</v>
      </c>
      <c r="G471" s="153">
        <f t="shared" si="39"/>
        <v>0</v>
      </c>
      <c r="H471" s="152"/>
      <c r="I471" s="155">
        <f>VLOOKUP($F471,'(DAS Use Only) Data Tables'!$C$18:$E$19,2,FALSE)</f>
        <v>0</v>
      </c>
      <c r="J471" s="155">
        <f>VLOOKUP(F471,'(DAS Use Only) Data Tables'!$C$18:$E$19,3,FALSE)</f>
        <v>0</v>
      </c>
      <c r="K471" s="152"/>
      <c r="L471" s="155">
        <f t="shared" si="40"/>
        <v>0</v>
      </c>
    </row>
    <row r="472" spans="2:12" s="144" customFormat="1" ht="11.25" x14ac:dyDescent="0.2">
      <c r="B472" s="153">
        <f t="shared" si="38"/>
        <v>90</v>
      </c>
      <c r="C472" s="243"/>
      <c r="D472" s="243"/>
      <c r="E472" s="154"/>
      <c r="F472" s="154" t="s">
        <v>0</v>
      </c>
      <c r="G472" s="153">
        <f t="shared" ref="G472:G482" si="41">SUM(L472:L472)</f>
        <v>0</v>
      </c>
      <c r="H472" s="152"/>
      <c r="I472" s="155">
        <f>VLOOKUP($F472,'(DAS Use Only) Data Tables'!$C$18:$E$19,2,FALSE)</f>
        <v>0</v>
      </c>
      <c r="J472" s="155">
        <f>VLOOKUP(F472,'(DAS Use Only) Data Tables'!$C$18:$E$19,3,FALSE)</f>
        <v>0</v>
      </c>
      <c r="K472" s="152"/>
      <c r="L472" s="155">
        <f t="shared" si="40"/>
        <v>0</v>
      </c>
    </row>
    <row r="473" spans="2:12" s="144" customFormat="1" ht="11.25" x14ac:dyDescent="0.2">
      <c r="B473" s="153">
        <f t="shared" si="38"/>
        <v>91</v>
      </c>
      <c r="C473" s="243"/>
      <c r="D473" s="243"/>
      <c r="E473" s="154"/>
      <c r="F473" s="154" t="s">
        <v>0</v>
      </c>
      <c r="G473" s="153">
        <f t="shared" si="41"/>
        <v>0</v>
      </c>
      <c r="H473" s="152"/>
      <c r="I473" s="155">
        <f>VLOOKUP($F473,'(DAS Use Only) Data Tables'!$C$18:$E$19,2,FALSE)</f>
        <v>0</v>
      </c>
      <c r="J473" s="155">
        <f>VLOOKUP(F473,'(DAS Use Only) Data Tables'!$C$18:$E$19,3,FALSE)</f>
        <v>0</v>
      </c>
      <c r="K473" s="152"/>
      <c r="L473" s="155">
        <f t="shared" si="40"/>
        <v>0</v>
      </c>
    </row>
    <row r="474" spans="2:12" s="144" customFormat="1" ht="11.25" x14ac:dyDescent="0.2">
      <c r="B474" s="153">
        <f t="shared" si="38"/>
        <v>92</v>
      </c>
      <c r="C474" s="243"/>
      <c r="D474" s="243"/>
      <c r="E474" s="154"/>
      <c r="F474" s="154" t="s">
        <v>0</v>
      </c>
      <c r="G474" s="153">
        <f t="shared" si="41"/>
        <v>0</v>
      </c>
      <c r="H474" s="152"/>
      <c r="I474" s="155">
        <f>VLOOKUP($F474,'(DAS Use Only) Data Tables'!$C$18:$E$19,2,FALSE)</f>
        <v>0</v>
      </c>
      <c r="J474" s="155">
        <f>VLOOKUP(F474,'(DAS Use Only) Data Tables'!$C$18:$E$19,3,FALSE)</f>
        <v>0</v>
      </c>
      <c r="K474" s="152"/>
      <c r="L474" s="155">
        <f t="shared" si="40"/>
        <v>0</v>
      </c>
    </row>
    <row r="475" spans="2:12" s="144" customFormat="1" ht="11.25" x14ac:dyDescent="0.2">
      <c r="B475" s="153">
        <f t="shared" si="38"/>
        <v>93</v>
      </c>
      <c r="C475" s="243"/>
      <c r="D475" s="243"/>
      <c r="E475" s="154"/>
      <c r="F475" s="154" t="s">
        <v>0</v>
      </c>
      <c r="G475" s="153">
        <f t="shared" si="41"/>
        <v>0</v>
      </c>
      <c r="H475" s="152"/>
      <c r="I475" s="155">
        <f>VLOOKUP($F475,'(DAS Use Only) Data Tables'!$C$18:$E$19,2,FALSE)</f>
        <v>0</v>
      </c>
      <c r="J475" s="155">
        <f>VLOOKUP(F475,'(DAS Use Only) Data Tables'!$C$18:$E$19,3,FALSE)</f>
        <v>0</v>
      </c>
      <c r="K475" s="152"/>
      <c r="L475" s="155">
        <f t="shared" si="40"/>
        <v>0</v>
      </c>
    </row>
    <row r="476" spans="2:12" s="144" customFormat="1" ht="11.25" x14ac:dyDescent="0.2">
      <c r="B476" s="153">
        <f t="shared" si="38"/>
        <v>94</v>
      </c>
      <c r="C476" s="243"/>
      <c r="D476" s="243"/>
      <c r="E476" s="154"/>
      <c r="F476" s="154" t="s">
        <v>0</v>
      </c>
      <c r="G476" s="153">
        <f t="shared" si="41"/>
        <v>0</v>
      </c>
      <c r="H476" s="152"/>
      <c r="I476" s="155">
        <f>VLOOKUP($F476,'(DAS Use Only) Data Tables'!$C$18:$E$19,2,FALSE)</f>
        <v>0</v>
      </c>
      <c r="J476" s="155">
        <f>VLOOKUP(F476,'(DAS Use Only) Data Tables'!$C$18:$E$19,3,FALSE)</f>
        <v>0</v>
      </c>
      <c r="K476" s="152"/>
      <c r="L476" s="155">
        <f t="shared" si="40"/>
        <v>0</v>
      </c>
    </row>
    <row r="477" spans="2:12" s="144" customFormat="1" ht="11.25" x14ac:dyDescent="0.2">
      <c r="B477" s="153">
        <f t="shared" si="38"/>
        <v>95</v>
      </c>
      <c r="C477" s="243"/>
      <c r="D477" s="243"/>
      <c r="E477" s="154"/>
      <c r="F477" s="154" t="s">
        <v>0</v>
      </c>
      <c r="G477" s="153">
        <f t="shared" si="41"/>
        <v>0</v>
      </c>
      <c r="H477" s="152"/>
      <c r="I477" s="155">
        <f>VLOOKUP($F477,'(DAS Use Only) Data Tables'!$C$18:$E$19,2,FALSE)</f>
        <v>0</v>
      </c>
      <c r="J477" s="155">
        <f>VLOOKUP(F477,'(DAS Use Only) Data Tables'!$C$18:$E$19,3,FALSE)</f>
        <v>0</v>
      </c>
      <c r="K477" s="152"/>
      <c r="L477" s="155">
        <f t="shared" si="40"/>
        <v>0</v>
      </c>
    </row>
    <row r="478" spans="2:12" s="144" customFormat="1" ht="11.25" x14ac:dyDescent="0.2">
      <c r="B478" s="153">
        <f t="shared" si="38"/>
        <v>96</v>
      </c>
      <c r="C478" s="243"/>
      <c r="D478" s="243"/>
      <c r="E478" s="154"/>
      <c r="F478" s="154" t="s">
        <v>0</v>
      </c>
      <c r="G478" s="153">
        <f t="shared" si="41"/>
        <v>0</v>
      </c>
      <c r="H478" s="152"/>
      <c r="I478" s="155">
        <f>VLOOKUP($F478,'(DAS Use Only) Data Tables'!$C$18:$E$19,2,FALSE)</f>
        <v>0</v>
      </c>
      <c r="J478" s="155">
        <f>VLOOKUP(F478,'(DAS Use Only) Data Tables'!$C$18:$E$19,3,FALSE)</f>
        <v>0</v>
      </c>
      <c r="K478" s="152"/>
      <c r="L478" s="155">
        <f t="shared" si="40"/>
        <v>0</v>
      </c>
    </row>
    <row r="479" spans="2:12" s="144" customFormat="1" ht="11.25" x14ac:dyDescent="0.2">
      <c r="B479" s="153">
        <f t="shared" si="38"/>
        <v>97</v>
      </c>
      <c r="C479" s="243"/>
      <c r="D479" s="243"/>
      <c r="E479" s="154"/>
      <c r="F479" s="154" t="s">
        <v>0</v>
      </c>
      <c r="G479" s="153">
        <f t="shared" si="41"/>
        <v>0</v>
      </c>
      <c r="H479" s="152"/>
      <c r="I479" s="155">
        <f>VLOOKUP($F479,'(DAS Use Only) Data Tables'!$C$18:$E$19,2,FALSE)</f>
        <v>0</v>
      </c>
      <c r="J479" s="155">
        <f>VLOOKUP(F479,'(DAS Use Only) Data Tables'!$C$18:$E$19,3,FALSE)</f>
        <v>0</v>
      </c>
      <c r="K479" s="152"/>
      <c r="L479" s="155">
        <f t="shared" si="40"/>
        <v>0</v>
      </c>
    </row>
    <row r="480" spans="2:12" s="144" customFormat="1" ht="11.25" x14ac:dyDescent="0.2">
      <c r="B480" s="153">
        <f t="shared" si="38"/>
        <v>98</v>
      </c>
      <c r="C480" s="243"/>
      <c r="D480" s="243"/>
      <c r="E480" s="154"/>
      <c r="F480" s="154" t="s">
        <v>0</v>
      </c>
      <c r="G480" s="153">
        <f t="shared" si="41"/>
        <v>0</v>
      </c>
      <c r="H480" s="152"/>
      <c r="I480" s="155">
        <f>VLOOKUP($F480,'(DAS Use Only) Data Tables'!$C$18:$E$19,2,FALSE)</f>
        <v>0</v>
      </c>
      <c r="J480" s="155">
        <f>VLOOKUP(F480,'(DAS Use Only) Data Tables'!$C$18:$E$19,3,FALSE)</f>
        <v>0</v>
      </c>
      <c r="K480" s="152"/>
      <c r="L480" s="155">
        <f t="shared" si="40"/>
        <v>0</v>
      </c>
    </row>
    <row r="481" spans="2:12" s="144" customFormat="1" ht="11.25" x14ac:dyDescent="0.2">
      <c r="B481" s="153">
        <f t="shared" si="38"/>
        <v>99</v>
      </c>
      <c r="C481" s="243"/>
      <c r="D481" s="243"/>
      <c r="E481" s="154"/>
      <c r="F481" s="154" t="s">
        <v>0</v>
      </c>
      <c r="G481" s="153">
        <f t="shared" si="41"/>
        <v>0</v>
      </c>
      <c r="H481" s="152"/>
      <c r="I481" s="155">
        <f>VLOOKUP($F481,'(DAS Use Only) Data Tables'!$C$18:$E$19,2,FALSE)</f>
        <v>0</v>
      </c>
      <c r="J481" s="155">
        <f>VLOOKUP(F481,'(DAS Use Only) Data Tables'!$C$18:$E$19,3,FALSE)</f>
        <v>0</v>
      </c>
      <c r="K481" s="152"/>
      <c r="L481" s="155">
        <f t="shared" si="40"/>
        <v>0</v>
      </c>
    </row>
    <row r="482" spans="2:12" s="144" customFormat="1" ht="11.25" x14ac:dyDescent="0.2">
      <c r="B482" s="153">
        <f t="shared" si="38"/>
        <v>100</v>
      </c>
      <c r="C482" s="243"/>
      <c r="D482" s="243"/>
      <c r="E482" s="154"/>
      <c r="F482" s="154" t="s">
        <v>0</v>
      </c>
      <c r="G482" s="153">
        <f t="shared" si="41"/>
        <v>0</v>
      </c>
      <c r="H482" s="152"/>
      <c r="I482" s="155">
        <f>VLOOKUP($F482,'(DAS Use Only) Data Tables'!$C$18:$E$19,2,FALSE)</f>
        <v>0</v>
      </c>
      <c r="J482" s="155">
        <f>VLOOKUP(F482,'(DAS Use Only) Data Tables'!$C$18:$E$19,3,FALSE)</f>
        <v>0</v>
      </c>
      <c r="K482" s="152"/>
      <c r="L482" s="155">
        <f t="shared" si="40"/>
        <v>0</v>
      </c>
    </row>
    <row r="483" spans="2:12" s="144" customFormat="1" ht="11.25" x14ac:dyDescent="0.2">
      <c r="B483" s="153"/>
      <c r="C483" s="251" t="s">
        <v>126</v>
      </c>
      <c r="D483" s="251"/>
      <c r="E483" s="252"/>
      <c r="F483" s="252" t="s">
        <v>0</v>
      </c>
      <c r="G483" s="153">
        <f t="shared" si="39"/>
        <v>0</v>
      </c>
      <c r="H483" s="152"/>
      <c r="I483" s="155">
        <f>VLOOKUP($F483,'(DAS Use Only) Data Tables'!$C$18:$E$19,2,FALSE)</f>
        <v>0</v>
      </c>
      <c r="J483" s="155">
        <f>VLOOKUP(F483,'(DAS Use Only) Data Tables'!$C$18:$E$19,3,FALSE)</f>
        <v>0</v>
      </c>
      <c r="K483" s="152"/>
      <c r="L483" s="155">
        <f t="shared" si="40"/>
        <v>0</v>
      </c>
    </row>
    <row r="484" spans="2:12" s="144" customFormat="1" ht="3" customHeight="1" x14ac:dyDescent="0.2">
      <c r="B484" s="152"/>
      <c r="C484" s="152"/>
      <c r="D484" s="152"/>
      <c r="E484" s="152"/>
      <c r="F484" s="152"/>
      <c r="G484" s="239"/>
      <c r="H484" s="152"/>
      <c r="I484" s="239"/>
      <c r="J484" s="239"/>
      <c r="K484" s="152"/>
    </row>
    <row r="485" spans="2:12" s="144" customFormat="1" ht="11.25" x14ac:dyDescent="0.2">
      <c r="B485" s="152"/>
      <c r="C485" s="246" t="s">
        <v>78</v>
      </c>
      <c r="D485" s="246"/>
      <c r="E485" s="245"/>
      <c r="F485" s="245"/>
      <c r="H485" s="152"/>
      <c r="I485" s="244">
        <f t="shared" ref="I485:L485" si="42">SUM(I379:I484)</f>
        <v>0</v>
      </c>
      <c r="J485" s="244">
        <f t="shared" si="42"/>
        <v>0</v>
      </c>
      <c r="K485" s="152"/>
      <c r="L485" s="244">
        <f t="shared" si="42"/>
        <v>0</v>
      </c>
    </row>
    <row r="486" spans="2:12" s="144" customFormat="1" ht="11.25" x14ac:dyDescent="0.2">
      <c r="B486" s="152"/>
      <c r="E486" s="152"/>
      <c r="F486" s="152"/>
    </row>
    <row r="487" spans="2:12" s="157" customFormat="1" ht="11.25" x14ac:dyDescent="0.2">
      <c r="B487" s="248"/>
      <c r="C487" s="248"/>
      <c r="E487" s="158"/>
      <c r="F487" s="158"/>
    </row>
    <row r="488" spans="2:12" s="157" customFormat="1" ht="11.25" x14ac:dyDescent="0.2">
      <c r="B488" s="248"/>
      <c r="C488" s="248"/>
      <c r="E488" s="158"/>
      <c r="F488" s="158"/>
    </row>
    <row r="489" spans="2:12" s="157" customFormat="1" ht="11.25" x14ac:dyDescent="0.2">
      <c r="B489" s="248"/>
      <c r="C489" s="248"/>
      <c r="E489" s="158"/>
      <c r="F489" s="158"/>
    </row>
    <row r="490" spans="2:12" s="157" customFormat="1" ht="11.25" x14ac:dyDescent="0.2">
      <c r="B490" s="248"/>
      <c r="C490" s="248"/>
      <c r="E490" s="158"/>
      <c r="F490" s="158"/>
    </row>
    <row r="491" spans="2:12" s="157" customFormat="1" ht="11.25" x14ac:dyDescent="0.2">
      <c r="B491" s="248"/>
      <c r="C491" s="248"/>
      <c r="E491" s="158"/>
      <c r="F491" s="158"/>
    </row>
    <row r="492" spans="2:12" s="157" customFormat="1" ht="11.25" x14ac:dyDescent="0.2">
      <c r="B492" s="248"/>
      <c r="C492" s="248"/>
      <c r="E492" s="158"/>
      <c r="F492" s="158"/>
    </row>
    <row r="493" spans="2:12" s="157" customFormat="1" ht="11.25" x14ac:dyDescent="0.2">
      <c r="B493" s="248"/>
      <c r="C493" s="248"/>
      <c r="E493" s="158"/>
      <c r="F493" s="158"/>
    </row>
    <row r="494" spans="2:12" s="157" customFormat="1" ht="11.25" x14ac:dyDescent="0.2">
      <c r="B494" s="248"/>
      <c r="C494" s="248"/>
      <c r="E494" s="158"/>
      <c r="F494" s="158"/>
    </row>
    <row r="495" spans="2:12" s="157" customFormat="1" ht="11.25" x14ac:dyDescent="0.2">
      <c r="B495" s="248"/>
      <c r="C495" s="248"/>
      <c r="E495" s="158"/>
      <c r="F495" s="158"/>
    </row>
    <row r="496" spans="2:12" s="157" customFormat="1" ht="11.25" x14ac:dyDescent="0.2">
      <c r="B496" s="248"/>
      <c r="C496" s="248"/>
      <c r="E496" s="158"/>
      <c r="F496" s="158"/>
    </row>
    <row r="497" spans="2:6" s="157" customFormat="1" ht="11.25" x14ac:dyDescent="0.2">
      <c r="B497" s="248"/>
      <c r="C497" s="248"/>
      <c r="E497" s="158"/>
      <c r="F497" s="158"/>
    </row>
    <row r="498" spans="2:6" s="157" customFormat="1" ht="11.25" x14ac:dyDescent="0.2">
      <c r="B498" s="248"/>
      <c r="C498" s="248"/>
      <c r="E498" s="158"/>
      <c r="F498" s="158"/>
    </row>
    <row r="499" spans="2:6" s="157" customFormat="1" ht="11.25" x14ac:dyDescent="0.2">
      <c r="B499" s="158"/>
      <c r="E499" s="158"/>
      <c r="F499" s="158"/>
    </row>
    <row r="500" spans="2:6" s="157" customFormat="1" ht="11.25" x14ac:dyDescent="0.2">
      <c r="B500" s="158"/>
      <c r="E500" s="158"/>
      <c r="F500" s="158"/>
    </row>
    <row r="501" spans="2:6" s="157" customFormat="1" ht="11.25" x14ac:dyDescent="0.2">
      <c r="B501" s="158"/>
      <c r="E501" s="158"/>
      <c r="F501" s="158"/>
    </row>
  </sheetData>
  <sheetProtection algorithmName="SHA-512" hashValue="C+uD+QU+V1D9TpiGD8pT7ksk8WISxw8+n1cbvOQDQlKocoDbO+teczHtnStRkLuCcfdjC68wG1sWb2FVTLv9fQ==" saltValue="gVN+6c+DqVptRiAPMQensQ==" spinCount="100000" sheet="1" objects="1" scenarios="1" selectLockedCells="1"/>
  <mergeCells count="7">
    <mergeCell ref="L378:L379"/>
    <mergeCell ref="L10:L13"/>
    <mergeCell ref="L270:L271"/>
    <mergeCell ref="B381:G381"/>
    <mergeCell ref="B15:G15"/>
    <mergeCell ref="B273:G273"/>
    <mergeCell ref="B11:I11"/>
  </mergeCells>
  <phoneticPr fontId="2" type="noConversion"/>
  <dataValidations count="1">
    <dataValidation type="list" allowBlank="1" showInputMessage="1" showErrorMessage="1" sqref="F275:F375 F17:F267 F383:F483" xr:uid="{00000000-0002-0000-0100-000000000000}">
      <formula1>EE</formula1>
    </dataValidation>
  </dataValidations>
  <pageMargins left="0.57999999999999996" right="0.55000000000000004" top="0.55000000000000004" bottom="0.56999999999999995" header="0.25" footer="0.27"/>
  <pageSetup scale="90" orientation="portrait" r:id="rId1"/>
  <headerFooter alignWithMargins="0">
    <oddFooter>&amp;C&amp;P&amp;R&amp;A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F48F"/>
  </sheetPr>
  <dimension ref="A1:U82"/>
  <sheetViews>
    <sheetView showGridLines="0" zoomScaleNormal="100" zoomScaleSheetLayoutView="100" workbookViewId="0">
      <selection activeCell="E14" sqref="E14"/>
    </sheetView>
  </sheetViews>
  <sheetFormatPr defaultColWidth="9.140625" defaultRowHeight="11.25" outlineLevelCol="1" x14ac:dyDescent="0.2"/>
  <cols>
    <col min="1" max="1" width="10.7109375" style="162" customWidth="1"/>
    <col min="2" max="2" width="2.28515625" style="152" customWidth="1"/>
    <col min="3" max="3" width="37.7109375" style="144" customWidth="1"/>
    <col min="4" max="4" width="1.140625" style="144" customWidth="1"/>
    <col min="5" max="5" width="7.5703125" style="173" customWidth="1"/>
    <col min="6" max="6" width="7.42578125" style="173" customWidth="1"/>
    <col min="7" max="7" width="1.140625" style="144" customWidth="1"/>
    <col min="8" max="8" width="7.42578125" style="152" customWidth="1"/>
    <col min="9" max="9" width="7.85546875" style="144" customWidth="1"/>
    <col min="10" max="10" width="5.7109375" style="144" customWidth="1"/>
    <col min="11" max="11" width="5.5703125" style="144" customWidth="1"/>
    <col min="12" max="12" width="1.28515625" style="144" customWidth="1"/>
    <col min="13" max="13" width="6.28515625" style="173" hidden="1" customWidth="1" outlineLevel="1"/>
    <col min="14" max="14" width="6.28515625" style="194" customWidth="1" collapsed="1"/>
    <col min="15" max="15" width="6.85546875" style="194" customWidth="1" collapsed="1"/>
    <col min="16" max="16" width="8.42578125" style="144" hidden="1" customWidth="1" outlineLevel="1"/>
    <col min="17" max="17" width="1.7109375" style="152" hidden="1" customWidth="1" outlineLevel="1"/>
    <col min="18" max="18" width="11.140625" style="144" hidden="1" customWidth="1" outlineLevel="1"/>
    <col min="19" max="20" width="9.140625" style="144" hidden="1" customWidth="1" outlineLevel="1"/>
    <col min="21" max="21" width="9.140625" style="144" collapsed="1"/>
    <col min="22" max="16384" width="9.140625" style="144"/>
  </cols>
  <sheetData>
    <row r="1" spans="1:18" s="211" customFormat="1" ht="12.75" x14ac:dyDescent="0.2">
      <c r="A1" s="205"/>
      <c r="B1" s="206" t="s">
        <v>134</v>
      </c>
      <c r="C1" s="207"/>
      <c r="D1" s="208"/>
      <c r="E1" s="209"/>
      <c r="F1" s="208"/>
      <c r="G1" s="208"/>
      <c r="H1" s="208"/>
      <c r="I1" s="208"/>
      <c r="J1" s="208"/>
      <c r="K1" s="208"/>
      <c r="L1" s="208"/>
      <c r="M1" s="209"/>
      <c r="N1" s="210"/>
      <c r="O1" s="210"/>
    </row>
    <row r="2" spans="1:18" s="211" customFormat="1" ht="1.5" customHeight="1" x14ac:dyDescent="0.2">
      <c r="A2" s="205"/>
      <c r="B2" s="212"/>
      <c r="C2" s="213"/>
      <c r="E2" s="214"/>
      <c r="M2" s="214"/>
      <c r="N2" s="215"/>
      <c r="O2" s="215"/>
    </row>
    <row r="3" spans="1:18" s="2" customFormat="1" ht="9.9499999999999993" customHeight="1" x14ac:dyDescent="0.2">
      <c r="A3" s="162"/>
      <c r="B3" s="162"/>
      <c r="C3" s="163" t="s">
        <v>7</v>
      </c>
      <c r="E3" s="200">
        <f>'Cover Sheet'!F27</f>
        <v>0</v>
      </c>
      <c r="F3" s="200"/>
      <c r="H3" s="152"/>
      <c r="I3" s="144"/>
      <c r="J3" s="144"/>
      <c r="K3" s="144"/>
      <c r="M3" s="42"/>
      <c r="N3" s="85"/>
      <c r="O3" s="85"/>
    </row>
    <row r="4" spans="1:18" s="2" customFormat="1" ht="9.9499999999999993" customHeight="1" x14ac:dyDescent="0.2">
      <c r="A4" s="162"/>
      <c r="B4" s="162"/>
      <c r="C4" s="163" t="s">
        <v>8</v>
      </c>
      <c r="E4" s="200">
        <f>'Cover Sheet'!F28</f>
        <v>0</v>
      </c>
      <c r="F4" s="200"/>
      <c r="H4" s="152"/>
      <c r="I4" s="144"/>
      <c r="J4" s="144"/>
      <c r="K4" s="144"/>
      <c r="M4" s="42"/>
      <c r="N4" s="85"/>
      <c r="O4" s="85"/>
    </row>
    <row r="5" spans="1:18" s="2" customFormat="1" ht="9.9499999999999993" customHeight="1" x14ac:dyDescent="0.2">
      <c r="A5" s="162"/>
      <c r="B5" s="162"/>
      <c r="C5" s="163" t="s">
        <v>9</v>
      </c>
      <c r="E5" s="200">
        <f>'Cover Sheet'!F29</f>
        <v>0</v>
      </c>
      <c r="F5" s="200"/>
      <c r="H5" s="152"/>
      <c r="I5" s="144"/>
      <c r="J5" s="144"/>
      <c r="K5" s="144"/>
      <c r="M5" s="42"/>
      <c r="N5" s="85"/>
      <c r="O5" s="85"/>
    </row>
    <row r="6" spans="1:18" s="2" customFormat="1" ht="9.9499999999999993" customHeight="1" x14ac:dyDescent="0.2">
      <c r="A6" s="162"/>
      <c r="B6" s="162"/>
      <c r="C6" s="163" t="s">
        <v>48</v>
      </c>
      <c r="E6" s="357">
        <f ca="1">'Cover Sheet'!F30</f>
        <v>45176</v>
      </c>
      <c r="F6" s="357"/>
      <c r="H6" s="152"/>
      <c r="I6" s="144"/>
      <c r="J6" s="144"/>
      <c r="K6" s="144"/>
      <c r="M6" s="42"/>
      <c r="N6" s="85"/>
      <c r="O6" s="85"/>
    </row>
    <row r="7" spans="1:18" s="2" customFormat="1" ht="3" customHeight="1" x14ac:dyDescent="0.2">
      <c r="A7" s="162"/>
      <c r="B7" s="162"/>
      <c r="C7" s="163"/>
      <c r="E7" s="329"/>
      <c r="F7" s="329"/>
      <c r="H7" s="152"/>
      <c r="I7" s="144"/>
      <c r="J7" s="144"/>
      <c r="K7" s="144"/>
      <c r="M7" s="42"/>
      <c r="N7" s="85"/>
      <c r="O7" s="85"/>
    </row>
    <row r="8" spans="1:18" s="334" customFormat="1" ht="46.5" customHeight="1" x14ac:dyDescent="0.2">
      <c r="B8" s="354" t="s">
        <v>324</v>
      </c>
      <c r="C8" s="358"/>
      <c r="D8" s="358"/>
      <c r="E8" s="358"/>
      <c r="F8" s="358"/>
      <c r="G8" s="358"/>
      <c r="H8" s="358"/>
      <c r="I8" s="358"/>
      <c r="J8" s="359"/>
      <c r="K8" s="359"/>
      <c r="L8" s="359"/>
      <c r="M8" s="359"/>
      <c r="N8" s="359"/>
      <c r="O8" s="359"/>
    </row>
    <row r="9" spans="1:18" s="2" customFormat="1" ht="3.75" customHeight="1" x14ac:dyDescent="0.2">
      <c r="A9" s="83"/>
      <c r="B9" s="196"/>
      <c r="C9" s="196"/>
      <c r="D9" s="164"/>
      <c r="E9" s="197"/>
      <c r="F9" s="197"/>
      <c r="G9" s="164"/>
      <c r="H9" s="198"/>
      <c r="I9" s="164"/>
      <c r="J9" s="164"/>
      <c r="K9" s="164"/>
      <c r="L9" s="164"/>
      <c r="M9" s="197"/>
      <c r="N9" s="199"/>
      <c r="O9" s="199"/>
    </row>
    <row r="10" spans="1:18" ht="36" customHeight="1" x14ac:dyDescent="0.2">
      <c r="A10" s="165" t="s">
        <v>51</v>
      </c>
      <c r="B10" s="166"/>
      <c r="C10" s="201" t="s">
        <v>60</v>
      </c>
      <c r="D10" s="147"/>
      <c r="E10" s="148" t="s">
        <v>143</v>
      </c>
      <c r="F10" s="148" t="s">
        <v>232</v>
      </c>
      <c r="G10" s="147"/>
      <c r="H10" s="148" t="s">
        <v>81</v>
      </c>
      <c r="I10" s="148" t="s">
        <v>63</v>
      </c>
      <c r="J10" s="148" t="s">
        <v>64</v>
      </c>
      <c r="K10" s="148" t="s">
        <v>136</v>
      </c>
      <c r="L10" s="147"/>
      <c r="M10" s="167" t="s">
        <v>138</v>
      </c>
      <c r="N10" s="168" t="s">
        <v>142</v>
      </c>
      <c r="O10" s="168" t="s">
        <v>125</v>
      </c>
      <c r="P10" s="167" t="s">
        <v>61</v>
      </c>
      <c r="Q10" s="148"/>
      <c r="R10" s="148" t="s">
        <v>62</v>
      </c>
    </row>
    <row r="11" spans="1:18" x14ac:dyDescent="0.2">
      <c r="B11" s="149" t="s">
        <v>135</v>
      </c>
      <c r="C11" s="150"/>
      <c r="D11" s="150"/>
      <c r="E11" s="150"/>
      <c r="F11" s="151"/>
      <c r="G11" s="151"/>
      <c r="H11" s="356" t="s">
        <v>137</v>
      </c>
      <c r="I11" s="356"/>
      <c r="J11" s="356"/>
      <c r="K11" s="356"/>
      <c r="L11" s="151"/>
      <c r="M11" s="169"/>
      <c r="N11" s="170"/>
      <c r="O11" s="170"/>
      <c r="P11" s="171"/>
      <c r="Q11" s="144"/>
      <c r="R11" s="172"/>
    </row>
    <row r="12" spans="1:18" ht="11.25" customHeight="1" x14ac:dyDescent="0.2">
      <c r="C12" s="162" t="s">
        <v>144</v>
      </c>
      <c r="D12" s="152"/>
      <c r="E12" s="152"/>
      <c r="F12" s="152"/>
      <c r="G12" s="152"/>
      <c r="I12" s="152"/>
      <c r="J12" s="152"/>
      <c r="K12" s="152"/>
      <c r="L12" s="152"/>
      <c r="M12" s="202"/>
      <c r="O12" s="203">
        <f>SUM(O13:O74)</f>
        <v>0</v>
      </c>
      <c r="P12" s="173"/>
      <c r="R12" s="203">
        <f>SUM(R13:R74)</f>
        <v>0</v>
      </c>
    </row>
    <row r="13" spans="1:18" x14ac:dyDescent="0.2">
      <c r="A13" s="174">
        <v>1</v>
      </c>
      <c r="B13" s="204" t="s">
        <v>163</v>
      </c>
      <c r="C13" s="175"/>
      <c r="D13" s="176"/>
      <c r="E13" s="176"/>
      <c r="F13" s="176"/>
      <c r="G13" s="176"/>
      <c r="H13" s="176"/>
      <c r="I13" s="176"/>
      <c r="J13" s="176"/>
      <c r="K13" s="176"/>
      <c r="L13" s="176"/>
      <c r="M13" s="177"/>
      <c r="N13" s="178"/>
      <c r="O13" s="178"/>
      <c r="P13" s="177"/>
      <c r="Q13" s="144"/>
      <c r="R13" s="177"/>
    </row>
    <row r="14" spans="1:18" x14ac:dyDescent="0.2">
      <c r="A14" s="174">
        <v>2</v>
      </c>
      <c r="B14" s="179"/>
      <c r="C14" s="180" t="s">
        <v>165</v>
      </c>
      <c r="D14" s="181"/>
      <c r="E14" s="154">
        <v>0</v>
      </c>
      <c r="F14" s="154">
        <v>0</v>
      </c>
      <c r="G14" s="181"/>
      <c r="H14" s="182"/>
      <c r="I14" s="182"/>
      <c r="J14" s="183">
        <v>0</v>
      </c>
      <c r="K14" s="183">
        <v>0</v>
      </c>
      <c r="L14" s="181"/>
      <c r="M14" s="156">
        <f>'(DAS Use Only) Data Tables'!$D$8</f>
        <v>2</v>
      </c>
      <c r="N14" s="184">
        <f t="shared" ref="N14:N18" si="0">K14*J14</f>
        <v>0</v>
      </c>
      <c r="O14" s="184">
        <f t="shared" ref="O14:O20" si="1">N14*F14</f>
        <v>0</v>
      </c>
      <c r="P14" s="156">
        <f>M14*K14</f>
        <v>0</v>
      </c>
      <c r="Q14" s="185"/>
      <c r="R14" s="156">
        <f t="shared" ref="R14:R17" si="2">P14*F14</f>
        <v>0</v>
      </c>
    </row>
    <row r="15" spans="1:18" x14ac:dyDescent="0.2">
      <c r="A15" s="174">
        <v>4</v>
      </c>
      <c r="B15" s="179"/>
      <c r="C15" s="180" t="s">
        <v>289</v>
      </c>
      <c r="D15" s="181"/>
      <c r="E15" s="154">
        <v>0</v>
      </c>
      <c r="F15" s="154">
        <v>0</v>
      </c>
      <c r="G15" s="181"/>
      <c r="H15" s="182"/>
      <c r="I15" s="182"/>
      <c r="J15" s="183">
        <v>0</v>
      </c>
      <c r="K15" s="183">
        <v>0</v>
      </c>
      <c r="L15" s="181"/>
      <c r="M15" s="156">
        <f>'(DAS Use Only) Data Tables'!$D$8</f>
        <v>2</v>
      </c>
      <c r="N15" s="184">
        <f t="shared" si="0"/>
        <v>0</v>
      </c>
      <c r="O15" s="184">
        <f t="shared" si="1"/>
        <v>0</v>
      </c>
      <c r="P15" s="156">
        <f>M15*K15</f>
        <v>0</v>
      </c>
      <c r="Q15" s="185"/>
      <c r="R15" s="156">
        <f>P15*F15</f>
        <v>0</v>
      </c>
    </row>
    <row r="16" spans="1:18" x14ac:dyDescent="0.2">
      <c r="A16" s="174">
        <v>5</v>
      </c>
      <c r="B16" s="179"/>
      <c r="C16" s="180" t="s">
        <v>140</v>
      </c>
      <c r="D16" s="181"/>
      <c r="E16" s="154">
        <v>0</v>
      </c>
      <c r="F16" s="154">
        <v>0</v>
      </c>
      <c r="G16" s="181"/>
      <c r="H16" s="182"/>
      <c r="I16" s="182"/>
      <c r="J16" s="183">
        <v>0</v>
      </c>
      <c r="K16" s="183">
        <v>0</v>
      </c>
      <c r="L16" s="181"/>
      <c r="M16" s="156">
        <f>'(DAS Use Only) Data Tables'!$D$8</f>
        <v>2</v>
      </c>
      <c r="N16" s="184">
        <f t="shared" si="0"/>
        <v>0</v>
      </c>
      <c r="O16" s="184">
        <f t="shared" si="1"/>
        <v>0</v>
      </c>
      <c r="P16" s="156">
        <f t="shared" ref="P16:P17" si="3">M16*K16</f>
        <v>0</v>
      </c>
      <c r="Q16" s="185"/>
      <c r="R16" s="156">
        <f t="shared" si="2"/>
        <v>0</v>
      </c>
    </row>
    <row r="17" spans="1:20" x14ac:dyDescent="0.2">
      <c r="A17" s="174">
        <v>8</v>
      </c>
      <c r="B17" s="179"/>
      <c r="C17" s="180" t="s">
        <v>141</v>
      </c>
      <c r="D17" s="181"/>
      <c r="E17" s="154">
        <v>0</v>
      </c>
      <c r="F17" s="154">
        <v>0</v>
      </c>
      <c r="G17" s="181"/>
      <c r="H17" s="182"/>
      <c r="I17" s="182"/>
      <c r="J17" s="183">
        <v>0</v>
      </c>
      <c r="K17" s="183">
        <v>0</v>
      </c>
      <c r="L17" s="181">
        <v>1</v>
      </c>
      <c r="M17" s="156">
        <f>'(DAS Use Only) Data Tables'!$D$8</f>
        <v>2</v>
      </c>
      <c r="N17" s="184">
        <f t="shared" si="0"/>
        <v>0</v>
      </c>
      <c r="O17" s="184">
        <f t="shared" si="1"/>
        <v>0</v>
      </c>
      <c r="P17" s="156">
        <f t="shared" si="3"/>
        <v>0</v>
      </c>
      <c r="Q17" s="185"/>
      <c r="R17" s="156">
        <f t="shared" si="2"/>
        <v>0</v>
      </c>
    </row>
    <row r="18" spans="1:20" x14ac:dyDescent="0.2">
      <c r="A18" s="174">
        <v>9</v>
      </c>
      <c r="B18" s="179"/>
      <c r="C18" s="180" t="s">
        <v>166</v>
      </c>
      <c r="D18" s="181"/>
      <c r="E18" s="154">
        <v>0</v>
      </c>
      <c r="F18" s="154">
        <v>0</v>
      </c>
      <c r="G18" s="181"/>
      <c r="H18" s="182"/>
      <c r="I18" s="182"/>
      <c r="J18" s="183">
        <v>0</v>
      </c>
      <c r="K18" s="183">
        <v>0</v>
      </c>
      <c r="L18" s="181"/>
      <c r="M18" s="156">
        <f>'(DAS Use Only) Data Tables'!$D$8</f>
        <v>2</v>
      </c>
      <c r="N18" s="184">
        <f t="shared" si="0"/>
        <v>0</v>
      </c>
      <c r="O18" s="184">
        <f t="shared" si="1"/>
        <v>0</v>
      </c>
      <c r="P18" s="156">
        <f>M18*K18</f>
        <v>0</v>
      </c>
      <c r="Q18" s="185"/>
      <c r="R18" s="156">
        <f t="shared" ref="R18:R20" si="4">P18*F18</f>
        <v>0</v>
      </c>
    </row>
    <row r="19" spans="1:20" x14ac:dyDescent="0.2">
      <c r="A19" s="174">
        <v>10</v>
      </c>
      <c r="B19" s="179"/>
      <c r="C19" s="180" t="s">
        <v>139</v>
      </c>
      <c r="D19" s="181"/>
      <c r="E19" s="154">
        <v>0</v>
      </c>
      <c r="F19" s="154">
        <v>0</v>
      </c>
      <c r="G19" s="181"/>
      <c r="H19" s="154">
        <v>0</v>
      </c>
      <c r="I19" s="182"/>
      <c r="J19" s="191">
        <f>(SQRT(N19))</f>
        <v>0</v>
      </c>
      <c r="K19" s="191">
        <f>(SQRT(N19))</f>
        <v>0</v>
      </c>
      <c r="L19" s="181"/>
      <c r="M19" s="156">
        <f>'(DAS Use Only) Data Tables'!$D$8</f>
        <v>2</v>
      </c>
      <c r="N19" s="184">
        <f>H19*S19</f>
        <v>0</v>
      </c>
      <c r="O19" s="184">
        <f t="shared" si="1"/>
        <v>0</v>
      </c>
      <c r="P19" s="156">
        <f>(SQRT(N19)*1.3)*M19</f>
        <v>0</v>
      </c>
      <c r="Q19" s="187"/>
      <c r="R19" s="156">
        <f t="shared" si="4"/>
        <v>0</v>
      </c>
      <c r="S19" s="144">
        <v>170</v>
      </c>
      <c r="T19" s="144" t="s">
        <v>112</v>
      </c>
    </row>
    <row r="20" spans="1:20" x14ac:dyDescent="0.2">
      <c r="A20" s="174">
        <v>11</v>
      </c>
      <c r="B20" s="179"/>
      <c r="C20" s="180" t="s">
        <v>146</v>
      </c>
      <c r="D20" s="181"/>
      <c r="E20" s="154">
        <v>0</v>
      </c>
      <c r="F20" s="154">
        <v>0</v>
      </c>
      <c r="G20" s="181"/>
      <c r="H20" s="154">
        <v>0</v>
      </c>
      <c r="I20" s="182"/>
      <c r="J20" s="191">
        <f>(SQRT(N20))</f>
        <v>0</v>
      </c>
      <c r="K20" s="191">
        <f>(SQRT(N20))</f>
        <v>0</v>
      </c>
      <c r="L20" s="181"/>
      <c r="M20" s="156">
        <f>'(DAS Use Only) Data Tables'!$D$8</f>
        <v>2</v>
      </c>
      <c r="N20" s="184">
        <f>H20*S20</f>
        <v>0</v>
      </c>
      <c r="O20" s="184">
        <f t="shared" si="1"/>
        <v>0</v>
      </c>
      <c r="P20" s="156">
        <f>(SQRT(N20)*1.3)*M20</f>
        <v>0</v>
      </c>
      <c r="Q20" s="187"/>
      <c r="R20" s="156">
        <f t="shared" si="4"/>
        <v>0</v>
      </c>
      <c r="S20" s="144">
        <v>15</v>
      </c>
      <c r="T20" s="144" t="s">
        <v>110</v>
      </c>
    </row>
    <row r="21" spans="1:20" x14ac:dyDescent="0.2">
      <c r="A21" s="174">
        <v>12</v>
      </c>
      <c r="B21" s="204" t="s">
        <v>162</v>
      </c>
      <c r="C21" s="175"/>
      <c r="D21" s="188"/>
      <c r="E21" s="188"/>
      <c r="F21" s="188"/>
      <c r="G21" s="188"/>
      <c r="H21" s="188"/>
      <c r="I21" s="188"/>
      <c r="J21" s="188"/>
      <c r="K21" s="188"/>
      <c r="L21" s="188"/>
      <c r="M21" s="177"/>
      <c r="N21" s="178"/>
      <c r="O21" s="178"/>
      <c r="P21" s="177"/>
      <c r="Q21" s="144"/>
      <c r="R21" s="177"/>
    </row>
    <row r="22" spans="1:20" x14ac:dyDescent="0.2">
      <c r="A22" s="174">
        <v>13</v>
      </c>
      <c r="B22" s="179"/>
      <c r="C22" s="180" t="s">
        <v>156</v>
      </c>
      <c r="D22" s="181"/>
      <c r="E22" s="154">
        <v>0</v>
      </c>
      <c r="F22" s="154">
        <v>0</v>
      </c>
      <c r="G22" s="181"/>
      <c r="H22" s="190">
        <v>4</v>
      </c>
      <c r="I22" s="154"/>
      <c r="J22" s="190">
        <v>10</v>
      </c>
      <c r="K22" s="190">
        <v>10</v>
      </c>
      <c r="L22" s="181"/>
      <c r="M22" s="156">
        <f>'(DAS Use Only) Data Tables'!$D$8</f>
        <v>2</v>
      </c>
      <c r="N22" s="184">
        <f>K22*J22</f>
        <v>100</v>
      </c>
      <c r="O22" s="184">
        <f t="shared" ref="O22:O36" si="5">N22*F22</f>
        <v>0</v>
      </c>
      <c r="P22" s="156">
        <f>M22*K22</f>
        <v>20</v>
      </c>
      <c r="Q22" s="185"/>
      <c r="R22" s="156">
        <f t="shared" ref="R22:R36" si="6">P22*F22</f>
        <v>0</v>
      </c>
    </row>
    <row r="23" spans="1:20" x14ac:dyDescent="0.2">
      <c r="A23" s="174">
        <v>14</v>
      </c>
      <c r="B23" s="179"/>
      <c r="C23" s="180" t="s">
        <v>157</v>
      </c>
      <c r="D23" s="181"/>
      <c r="E23" s="154">
        <v>0</v>
      </c>
      <c r="F23" s="154">
        <v>0</v>
      </c>
      <c r="G23" s="181"/>
      <c r="H23" s="190">
        <v>6</v>
      </c>
      <c r="I23" s="154"/>
      <c r="J23" s="190">
        <v>10</v>
      </c>
      <c r="K23" s="190">
        <v>12</v>
      </c>
      <c r="L23" s="181"/>
      <c r="M23" s="156">
        <f>'(DAS Use Only) Data Tables'!$D$8</f>
        <v>2</v>
      </c>
      <c r="N23" s="184">
        <f t="shared" ref="N23:N30" si="7">K23*J23</f>
        <v>120</v>
      </c>
      <c r="O23" s="184">
        <f t="shared" si="5"/>
        <v>0</v>
      </c>
      <c r="P23" s="156">
        <f t="shared" ref="P23:P30" si="8">M23*K23</f>
        <v>24</v>
      </c>
      <c r="Q23" s="185"/>
      <c r="R23" s="156">
        <f t="shared" si="6"/>
        <v>0</v>
      </c>
    </row>
    <row r="24" spans="1:20" x14ac:dyDescent="0.2">
      <c r="A24" s="174">
        <v>15</v>
      </c>
      <c r="B24" s="179"/>
      <c r="C24" s="180" t="s">
        <v>158</v>
      </c>
      <c r="D24" s="181"/>
      <c r="E24" s="154">
        <v>0</v>
      </c>
      <c r="F24" s="154">
        <v>0</v>
      </c>
      <c r="G24" s="181"/>
      <c r="H24" s="190">
        <v>8</v>
      </c>
      <c r="I24" s="154"/>
      <c r="J24" s="190">
        <v>10</v>
      </c>
      <c r="K24" s="190">
        <v>14</v>
      </c>
      <c r="L24" s="181"/>
      <c r="M24" s="156">
        <f>'(DAS Use Only) Data Tables'!$D$8</f>
        <v>2</v>
      </c>
      <c r="N24" s="184">
        <f t="shared" si="7"/>
        <v>140</v>
      </c>
      <c r="O24" s="184">
        <f t="shared" si="5"/>
        <v>0</v>
      </c>
      <c r="P24" s="156">
        <f t="shared" si="8"/>
        <v>28</v>
      </c>
      <c r="Q24" s="185"/>
      <c r="R24" s="156">
        <f t="shared" si="6"/>
        <v>0</v>
      </c>
    </row>
    <row r="25" spans="1:20" x14ac:dyDescent="0.2">
      <c r="A25" s="174">
        <v>16</v>
      </c>
      <c r="B25" s="179"/>
      <c r="C25" s="180" t="s">
        <v>292</v>
      </c>
      <c r="D25" s="181"/>
      <c r="E25" s="154">
        <v>0</v>
      </c>
      <c r="F25" s="154">
        <v>0</v>
      </c>
      <c r="G25" s="181"/>
      <c r="H25" s="182"/>
      <c r="I25" s="182"/>
      <c r="J25" s="154">
        <v>0</v>
      </c>
      <c r="K25" s="154">
        <v>0</v>
      </c>
      <c r="L25" s="181"/>
      <c r="M25" s="156">
        <f>'(DAS Use Only) Data Tables'!$D$8</f>
        <v>2</v>
      </c>
      <c r="N25" s="184">
        <f>K25*J25</f>
        <v>0</v>
      </c>
      <c r="O25" s="184">
        <f>N25*F25</f>
        <v>0</v>
      </c>
      <c r="P25" s="156">
        <f>M25*K25</f>
        <v>0</v>
      </c>
      <c r="Q25" s="185"/>
      <c r="R25" s="156">
        <f>P25*F25</f>
        <v>0</v>
      </c>
    </row>
    <row r="26" spans="1:20" x14ac:dyDescent="0.2">
      <c r="A26" s="174">
        <v>17</v>
      </c>
      <c r="B26" s="179"/>
      <c r="C26" s="180" t="s">
        <v>159</v>
      </c>
      <c r="D26" s="181"/>
      <c r="E26" s="154">
        <v>0</v>
      </c>
      <c r="F26" s="154">
        <v>0</v>
      </c>
      <c r="G26" s="181"/>
      <c r="H26" s="182"/>
      <c r="I26" s="182"/>
      <c r="J26" s="154">
        <v>0</v>
      </c>
      <c r="K26" s="154">
        <v>0</v>
      </c>
      <c r="L26" s="181"/>
      <c r="M26" s="156">
        <f>'(DAS Use Only) Data Tables'!$D$8</f>
        <v>2</v>
      </c>
      <c r="N26" s="184">
        <f>K26*J26</f>
        <v>0</v>
      </c>
      <c r="O26" s="184">
        <f t="shared" si="5"/>
        <v>0</v>
      </c>
      <c r="P26" s="156">
        <f>M26*K26</f>
        <v>0</v>
      </c>
      <c r="Q26" s="185"/>
      <c r="R26" s="156">
        <f>P26*F26</f>
        <v>0</v>
      </c>
    </row>
    <row r="27" spans="1:20" x14ac:dyDescent="0.2">
      <c r="A27" s="174">
        <v>18</v>
      </c>
      <c r="B27" s="179"/>
      <c r="C27" s="180" t="s">
        <v>65</v>
      </c>
      <c r="D27" s="181"/>
      <c r="E27" s="154">
        <v>0</v>
      </c>
      <c r="F27" s="154">
        <v>0</v>
      </c>
      <c r="G27" s="181"/>
      <c r="H27" s="189">
        <v>8</v>
      </c>
      <c r="I27" s="154"/>
      <c r="J27" s="189">
        <v>12</v>
      </c>
      <c r="K27" s="189">
        <v>12</v>
      </c>
      <c r="L27" s="181"/>
      <c r="M27" s="156">
        <f>'(DAS Use Only) Data Tables'!$D$8</f>
        <v>2</v>
      </c>
      <c r="N27" s="184">
        <f t="shared" si="7"/>
        <v>144</v>
      </c>
      <c r="O27" s="184">
        <f t="shared" si="5"/>
        <v>0</v>
      </c>
      <c r="P27" s="156">
        <f t="shared" si="8"/>
        <v>24</v>
      </c>
      <c r="Q27" s="185"/>
      <c r="R27" s="156">
        <f t="shared" si="6"/>
        <v>0</v>
      </c>
    </row>
    <row r="28" spans="1:20" x14ac:dyDescent="0.2">
      <c r="A28" s="174">
        <v>19</v>
      </c>
      <c r="B28" s="179"/>
      <c r="C28" s="180" t="s">
        <v>66</v>
      </c>
      <c r="D28" s="181"/>
      <c r="E28" s="154">
        <v>0</v>
      </c>
      <c r="F28" s="154">
        <v>0</v>
      </c>
      <c r="G28" s="181"/>
      <c r="H28" s="189">
        <v>10</v>
      </c>
      <c r="I28" s="154"/>
      <c r="J28" s="189">
        <v>12</v>
      </c>
      <c r="K28" s="189">
        <v>20</v>
      </c>
      <c r="L28" s="181"/>
      <c r="M28" s="156">
        <f>'(DAS Use Only) Data Tables'!$D$8</f>
        <v>2</v>
      </c>
      <c r="N28" s="184">
        <f t="shared" si="7"/>
        <v>240</v>
      </c>
      <c r="O28" s="184">
        <f t="shared" si="5"/>
        <v>0</v>
      </c>
      <c r="P28" s="156">
        <f t="shared" si="8"/>
        <v>40</v>
      </c>
      <c r="Q28" s="185"/>
      <c r="R28" s="156">
        <f t="shared" si="6"/>
        <v>0</v>
      </c>
    </row>
    <row r="29" spans="1:20" x14ac:dyDescent="0.2">
      <c r="A29" s="174">
        <v>20</v>
      </c>
      <c r="B29" s="179"/>
      <c r="C29" s="180" t="s">
        <v>67</v>
      </c>
      <c r="D29" s="181"/>
      <c r="E29" s="154">
        <v>0</v>
      </c>
      <c r="F29" s="154">
        <v>0</v>
      </c>
      <c r="G29" s="181"/>
      <c r="H29" s="189">
        <v>12</v>
      </c>
      <c r="I29" s="154"/>
      <c r="J29" s="189">
        <v>14</v>
      </c>
      <c r="K29" s="189">
        <v>24</v>
      </c>
      <c r="L29" s="181"/>
      <c r="M29" s="156">
        <f>'(DAS Use Only) Data Tables'!$D$8</f>
        <v>2</v>
      </c>
      <c r="N29" s="184">
        <f t="shared" si="7"/>
        <v>336</v>
      </c>
      <c r="O29" s="184">
        <f t="shared" si="5"/>
        <v>0</v>
      </c>
      <c r="P29" s="156">
        <f t="shared" si="8"/>
        <v>48</v>
      </c>
      <c r="Q29" s="185"/>
      <c r="R29" s="156">
        <f t="shared" si="6"/>
        <v>0</v>
      </c>
    </row>
    <row r="30" spans="1:20" x14ac:dyDescent="0.2">
      <c r="A30" s="174">
        <v>21</v>
      </c>
      <c r="B30" s="179"/>
      <c r="C30" s="180" t="s">
        <v>68</v>
      </c>
      <c r="D30" s="181"/>
      <c r="E30" s="154">
        <v>0</v>
      </c>
      <c r="F30" s="154">
        <v>0</v>
      </c>
      <c r="G30" s="181"/>
      <c r="H30" s="189">
        <v>16</v>
      </c>
      <c r="I30" s="154"/>
      <c r="J30" s="189">
        <v>23</v>
      </c>
      <c r="K30" s="189">
        <v>30</v>
      </c>
      <c r="L30" s="181"/>
      <c r="M30" s="156">
        <f>'(DAS Use Only) Data Tables'!$D$8</f>
        <v>2</v>
      </c>
      <c r="N30" s="184">
        <f t="shared" si="7"/>
        <v>690</v>
      </c>
      <c r="O30" s="184">
        <f t="shared" si="5"/>
        <v>0</v>
      </c>
      <c r="P30" s="156">
        <f t="shared" si="8"/>
        <v>60</v>
      </c>
      <c r="Q30" s="185"/>
      <c r="R30" s="156">
        <f t="shared" si="6"/>
        <v>0</v>
      </c>
    </row>
    <row r="31" spans="1:20" x14ac:dyDescent="0.2">
      <c r="A31" s="174">
        <v>22</v>
      </c>
      <c r="B31" s="179"/>
      <c r="C31" s="180" t="s">
        <v>95</v>
      </c>
      <c r="D31" s="181"/>
      <c r="E31" s="154">
        <v>0</v>
      </c>
      <c r="F31" s="154">
        <v>0</v>
      </c>
      <c r="G31" s="181"/>
      <c r="H31" s="154">
        <v>0</v>
      </c>
      <c r="I31" s="154"/>
      <c r="J31" s="191">
        <f>(SQRT(N31))</f>
        <v>0</v>
      </c>
      <c r="K31" s="191">
        <f>(SQRT(N31))</f>
        <v>0</v>
      </c>
      <c r="L31" s="181"/>
      <c r="M31" s="156">
        <f>'(DAS Use Only) Data Tables'!$D$8</f>
        <v>2</v>
      </c>
      <c r="N31" s="184">
        <f>H31*S31</f>
        <v>0</v>
      </c>
      <c r="O31" s="184">
        <f t="shared" si="5"/>
        <v>0</v>
      </c>
      <c r="P31" s="156">
        <f>(SQRT(N31)*1.3)*M31</f>
        <v>0</v>
      </c>
      <c r="Q31" s="187"/>
      <c r="R31" s="156">
        <f t="shared" si="6"/>
        <v>0</v>
      </c>
      <c r="S31" s="144">
        <v>28</v>
      </c>
      <c r="T31" s="144" t="s">
        <v>100</v>
      </c>
    </row>
    <row r="32" spans="1:20" x14ac:dyDescent="0.2">
      <c r="A32" s="174">
        <v>23</v>
      </c>
      <c r="B32" s="179"/>
      <c r="C32" s="180" t="s">
        <v>95</v>
      </c>
      <c r="D32" s="181"/>
      <c r="E32" s="154">
        <v>0</v>
      </c>
      <c r="F32" s="154">
        <v>0</v>
      </c>
      <c r="G32" s="181"/>
      <c r="H32" s="154">
        <v>0</v>
      </c>
      <c r="I32" s="154"/>
      <c r="J32" s="191">
        <f>(SQRT(N32))</f>
        <v>0</v>
      </c>
      <c r="K32" s="191">
        <f>(SQRT(N32))</f>
        <v>0</v>
      </c>
      <c r="L32" s="181"/>
      <c r="M32" s="156">
        <f>'(DAS Use Only) Data Tables'!$D$8</f>
        <v>2</v>
      </c>
      <c r="N32" s="184">
        <f>H32*S32</f>
        <v>0</v>
      </c>
      <c r="O32" s="184">
        <f t="shared" si="5"/>
        <v>0</v>
      </c>
      <c r="P32" s="156">
        <f>(SQRT(N32)*1.3)*M32</f>
        <v>0</v>
      </c>
      <c r="Q32" s="187"/>
      <c r="R32" s="156">
        <f t="shared" si="6"/>
        <v>0</v>
      </c>
      <c r="S32" s="144">
        <v>28</v>
      </c>
      <c r="T32" s="144" t="s">
        <v>100</v>
      </c>
    </row>
    <row r="33" spans="1:20" x14ac:dyDescent="0.2">
      <c r="A33" s="174">
        <v>24</v>
      </c>
      <c r="B33" s="179"/>
      <c r="C33" s="180" t="s">
        <v>160</v>
      </c>
      <c r="D33" s="181"/>
      <c r="E33" s="154">
        <v>0</v>
      </c>
      <c r="F33" s="154">
        <v>0</v>
      </c>
      <c r="G33" s="181"/>
      <c r="H33" s="272">
        <f>N33/S33</f>
        <v>0</v>
      </c>
      <c r="I33" s="154"/>
      <c r="J33" s="154">
        <v>0</v>
      </c>
      <c r="K33" s="154">
        <v>0</v>
      </c>
      <c r="L33" s="181"/>
      <c r="M33" s="156">
        <f>'(DAS Use Only) Data Tables'!$D$8</f>
        <v>2</v>
      </c>
      <c r="N33" s="184">
        <f>K33*J33</f>
        <v>0</v>
      </c>
      <c r="O33" s="184">
        <f t="shared" si="5"/>
        <v>0</v>
      </c>
      <c r="P33" s="156">
        <f>M33*K33</f>
        <v>0</v>
      </c>
      <c r="Q33" s="185"/>
      <c r="R33" s="156">
        <f t="shared" si="6"/>
        <v>0</v>
      </c>
      <c r="S33" s="144">
        <v>25</v>
      </c>
      <c r="T33" s="144" t="s">
        <v>100</v>
      </c>
    </row>
    <row r="34" spans="1:20" x14ac:dyDescent="0.2">
      <c r="A34" s="174">
        <v>25</v>
      </c>
      <c r="B34" s="179"/>
      <c r="C34" s="180" t="s">
        <v>160</v>
      </c>
      <c r="D34" s="181"/>
      <c r="E34" s="154">
        <v>0</v>
      </c>
      <c r="F34" s="154">
        <v>0</v>
      </c>
      <c r="G34" s="181"/>
      <c r="H34" s="272">
        <f>N34/S34</f>
        <v>16</v>
      </c>
      <c r="I34" s="154"/>
      <c r="J34" s="269">
        <v>20</v>
      </c>
      <c r="K34" s="269">
        <v>20</v>
      </c>
      <c r="L34" s="181"/>
      <c r="M34" s="156">
        <f>'(DAS Use Only) Data Tables'!$D$8</f>
        <v>2</v>
      </c>
      <c r="N34" s="184">
        <f>K34*J34</f>
        <v>400</v>
      </c>
      <c r="O34" s="184">
        <f t="shared" si="5"/>
        <v>0</v>
      </c>
      <c r="P34" s="156">
        <f>M34*K34</f>
        <v>40</v>
      </c>
      <c r="Q34" s="185"/>
      <c r="R34" s="156">
        <f t="shared" si="6"/>
        <v>0</v>
      </c>
      <c r="S34" s="144">
        <v>25</v>
      </c>
      <c r="T34" s="144" t="s">
        <v>100</v>
      </c>
    </row>
    <row r="35" spans="1:20" x14ac:dyDescent="0.2">
      <c r="A35" s="174">
        <v>26</v>
      </c>
      <c r="B35" s="179"/>
      <c r="C35" s="180" t="s">
        <v>98</v>
      </c>
      <c r="D35" s="181"/>
      <c r="E35" s="154">
        <v>0</v>
      </c>
      <c r="F35" s="154">
        <v>0</v>
      </c>
      <c r="G35" s="181"/>
      <c r="H35" s="272">
        <f>N35/S35</f>
        <v>0</v>
      </c>
      <c r="I35" s="154"/>
      <c r="J35" s="154">
        <v>0</v>
      </c>
      <c r="K35" s="154">
        <v>0</v>
      </c>
      <c r="L35" s="181"/>
      <c r="M35" s="156">
        <f>'(DAS Use Only) Data Tables'!$D$8</f>
        <v>2</v>
      </c>
      <c r="N35" s="184">
        <f>K35*J35</f>
        <v>0</v>
      </c>
      <c r="O35" s="184">
        <f t="shared" si="5"/>
        <v>0</v>
      </c>
      <c r="P35" s="156">
        <f>M35*K35</f>
        <v>0</v>
      </c>
      <c r="Q35" s="185"/>
      <c r="R35" s="156">
        <f t="shared" si="6"/>
        <v>0</v>
      </c>
      <c r="S35" s="144">
        <v>25</v>
      </c>
      <c r="T35" s="144" t="s">
        <v>100</v>
      </c>
    </row>
    <row r="36" spans="1:20" x14ac:dyDescent="0.2">
      <c r="A36" s="174">
        <v>27</v>
      </c>
      <c r="B36" s="179"/>
      <c r="C36" s="180" t="s">
        <v>161</v>
      </c>
      <c r="D36" s="181"/>
      <c r="E36" s="154">
        <v>0</v>
      </c>
      <c r="F36" s="154">
        <v>0</v>
      </c>
      <c r="G36" s="181"/>
      <c r="H36" s="154">
        <v>0</v>
      </c>
      <c r="I36" s="154"/>
      <c r="J36" s="186">
        <f>(SQRT(N36))</f>
        <v>0</v>
      </c>
      <c r="K36" s="186">
        <f>(SQRT(N36))</f>
        <v>0</v>
      </c>
      <c r="L36" s="181"/>
      <c r="M36" s="156">
        <f>'(DAS Use Only) Data Tables'!$D$8</f>
        <v>2</v>
      </c>
      <c r="N36" s="184">
        <f>H36*S36</f>
        <v>0</v>
      </c>
      <c r="O36" s="184">
        <f t="shared" si="5"/>
        <v>0</v>
      </c>
      <c r="P36" s="156">
        <f>(SQRT(N36)*1.3)*M36</f>
        <v>0</v>
      </c>
      <c r="Q36" s="187"/>
      <c r="R36" s="156">
        <f t="shared" si="6"/>
        <v>0</v>
      </c>
      <c r="S36" s="144">
        <v>25</v>
      </c>
      <c r="T36" s="144" t="s">
        <v>100</v>
      </c>
    </row>
    <row r="37" spans="1:20" x14ac:dyDescent="0.2">
      <c r="A37" s="174">
        <v>28</v>
      </c>
      <c r="B37" s="204" t="s">
        <v>148</v>
      </c>
      <c r="C37" s="175"/>
      <c r="D37" s="188"/>
      <c r="E37" s="188"/>
      <c r="F37" s="188"/>
      <c r="G37" s="188"/>
      <c r="H37" s="176"/>
      <c r="I37" s="176"/>
      <c r="J37" s="176"/>
      <c r="K37" s="176"/>
      <c r="L37" s="188"/>
      <c r="M37" s="177"/>
      <c r="N37" s="178"/>
      <c r="O37" s="178"/>
      <c r="P37" s="177"/>
      <c r="Q37" s="144"/>
      <c r="R37" s="177"/>
    </row>
    <row r="38" spans="1:20" x14ac:dyDescent="0.2">
      <c r="A38" s="174">
        <v>29</v>
      </c>
      <c r="B38" s="179"/>
      <c r="C38" s="180" t="s">
        <v>101</v>
      </c>
      <c r="D38" s="181"/>
      <c r="E38" s="154">
        <v>0</v>
      </c>
      <c r="F38" s="154">
        <v>0</v>
      </c>
      <c r="G38" s="181"/>
      <c r="H38" s="189">
        <v>16</v>
      </c>
      <c r="I38" s="182"/>
      <c r="J38" s="191">
        <f t="shared" ref="J38:J45" si="9">(SQRT(N38))</f>
        <v>30.983866769659336</v>
      </c>
      <c r="K38" s="191">
        <f t="shared" ref="K38:K45" si="10">(SQRT(N38))</f>
        <v>30.983866769659336</v>
      </c>
      <c r="L38" s="181"/>
      <c r="M38" s="156">
        <f>'(DAS Use Only) Data Tables'!$D$8</f>
        <v>2</v>
      </c>
      <c r="N38" s="184">
        <f t="shared" ref="N38:N45" si="11">H38*S38</f>
        <v>960</v>
      </c>
      <c r="O38" s="184">
        <f t="shared" ref="O38:O47" si="12">N38*F38</f>
        <v>0</v>
      </c>
      <c r="P38" s="156">
        <f t="shared" ref="P38:P45" si="13">(SQRT(N38)*1.3)*M38</f>
        <v>80.558053601114281</v>
      </c>
      <c r="Q38" s="187"/>
      <c r="R38" s="156">
        <f t="shared" ref="R38:R47" si="14">P38*F38</f>
        <v>0</v>
      </c>
      <c r="S38" s="192">
        <v>60</v>
      </c>
      <c r="T38" s="144" t="s">
        <v>100</v>
      </c>
    </row>
    <row r="39" spans="1:20" x14ac:dyDescent="0.2">
      <c r="A39" s="174">
        <v>30</v>
      </c>
      <c r="B39" s="179"/>
      <c r="C39" s="180" t="s">
        <v>102</v>
      </c>
      <c r="D39" s="181"/>
      <c r="E39" s="154">
        <v>0</v>
      </c>
      <c r="F39" s="154">
        <v>0</v>
      </c>
      <c r="G39" s="181"/>
      <c r="H39" s="189">
        <v>20</v>
      </c>
      <c r="I39" s="182"/>
      <c r="J39" s="191">
        <f t="shared" si="9"/>
        <v>34.641016151377549</v>
      </c>
      <c r="K39" s="191">
        <f t="shared" si="10"/>
        <v>34.641016151377549</v>
      </c>
      <c r="L39" s="181"/>
      <c r="M39" s="156">
        <f>'(DAS Use Only) Data Tables'!$D$8</f>
        <v>2</v>
      </c>
      <c r="N39" s="184">
        <f t="shared" si="11"/>
        <v>1200</v>
      </c>
      <c r="O39" s="184">
        <f t="shared" si="12"/>
        <v>0</v>
      </c>
      <c r="P39" s="156">
        <f t="shared" si="13"/>
        <v>90.066641993581626</v>
      </c>
      <c r="Q39" s="187"/>
      <c r="R39" s="156">
        <f t="shared" si="14"/>
        <v>0</v>
      </c>
      <c r="S39" s="192">
        <v>60</v>
      </c>
      <c r="T39" s="144" t="s">
        <v>100</v>
      </c>
    </row>
    <row r="40" spans="1:20" x14ac:dyDescent="0.2">
      <c r="A40" s="174">
        <v>31</v>
      </c>
      <c r="B40" s="179"/>
      <c r="C40" s="180" t="s">
        <v>153</v>
      </c>
      <c r="D40" s="181"/>
      <c r="E40" s="154">
        <v>0</v>
      </c>
      <c r="F40" s="154">
        <v>0</v>
      </c>
      <c r="G40" s="181"/>
      <c r="H40" s="189">
        <v>10</v>
      </c>
      <c r="I40" s="182"/>
      <c r="J40" s="191">
        <f t="shared" si="9"/>
        <v>15.811388300841896</v>
      </c>
      <c r="K40" s="191">
        <f t="shared" si="10"/>
        <v>15.811388300841896</v>
      </c>
      <c r="L40" s="181"/>
      <c r="M40" s="156">
        <f>'(DAS Use Only) Data Tables'!$D$8</f>
        <v>2</v>
      </c>
      <c r="N40" s="184">
        <f t="shared" si="11"/>
        <v>250</v>
      </c>
      <c r="O40" s="184">
        <f t="shared" si="12"/>
        <v>0</v>
      </c>
      <c r="P40" s="156">
        <f t="shared" si="13"/>
        <v>41.109609582188931</v>
      </c>
      <c r="Q40" s="187"/>
      <c r="R40" s="156">
        <f t="shared" si="14"/>
        <v>0</v>
      </c>
      <c r="S40" s="192">
        <v>25</v>
      </c>
      <c r="T40" s="144" t="s">
        <v>100</v>
      </c>
    </row>
    <row r="41" spans="1:20" x14ac:dyDescent="0.2">
      <c r="A41" s="174">
        <v>32</v>
      </c>
      <c r="B41" s="179"/>
      <c r="C41" s="180" t="s">
        <v>105</v>
      </c>
      <c r="D41" s="181"/>
      <c r="E41" s="154">
        <v>0</v>
      </c>
      <c r="F41" s="154">
        <v>0</v>
      </c>
      <c r="G41" s="181"/>
      <c r="H41" s="189">
        <v>16</v>
      </c>
      <c r="I41" s="182"/>
      <c r="J41" s="191">
        <f t="shared" si="9"/>
        <v>20</v>
      </c>
      <c r="K41" s="191">
        <f t="shared" si="10"/>
        <v>20</v>
      </c>
      <c r="L41" s="181"/>
      <c r="M41" s="156">
        <f>'(DAS Use Only) Data Tables'!$D$8</f>
        <v>2</v>
      </c>
      <c r="N41" s="184">
        <f t="shared" si="11"/>
        <v>400</v>
      </c>
      <c r="O41" s="184">
        <f t="shared" si="12"/>
        <v>0</v>
      </c>
      <c r="P41" s="156">
        <f t="shared" si="13"/>
        <v>52</v>
      </c>
      <c r="Q41" s="187"/>
      <c r="R41" s="156">
        <f t="shared" si="14"/>
        <v>0</v>
      </c>
      <c r="S41" s="192">
        <v>25</v>
      </c>
      <c r="T41" s="144" t="s">
        <v>100</v>
      </c>
    </row>
    <row r="42" spans="1:20" x14ac:dyDescent="0.2">
      <c r="A42" s="174">
        <v>33</v>
      </c>
      <c r="B42" s="179"/>
      <c r="C42" s="180" t="s">
        <v>96</v>
      </c>
      <c r="D42" s="181"/>
      <c r="E42" s="154">
        <v>0</v>
      </c>
      <c r="F42" s="154">
        <v>0</v>
      </c>
      <c r="G42" s="181"/>
      <c r="H42" s="154">
        <v>0</v>
      </c>
      <c r="I42" s="182"/>
      <c r="J42" s="191">
        <f t="shared" si="9"/>
        <v>0</v>
      </c>
      <c r="K42" s="191">
        <f t="shared" si="10"/>
        <v>0</v>
      </c>
      <c r="L42" s="181"/>
      <c r="M42" s="156">
        <f>'(DAS Use Only) Data Tables'!$D$8</f>
        <v>2</v>
      </c>
      <c r="N42" s="184">
        <f t="shared" si="11"/>
        <v>0</v>
      </c>
      <c r="O42" s="184">
        <f t="shared" si="12"/>
        <v>0</v>
      </c>
      <c r="P42" s="156">
        <f t="shared" si="13"/>
        <v>0</v>
      </c>
      <c r="Q42" s="187"/>
      <c r="R42" s="156">
        <f t="shared" si="14"/>
        <v>0</v>
      </c>
      <c r="S42" s="192">
        <v>60</v>
      </c>
      <c r="T42" s="144" t="s">
        <v>100</v>
      </c>
    </row>
    <row r="43" spans="1:20" x14ac:dyDescent="0.2">
      <c r="A43" s="174">
        <v>34</v>
      </c>
      <c r="B43" s="179"/>
      <c r="C43" s="180" t="s">
        <v>96</v>
      </c>
      <c r="D43" s="181"/>
      <c r="E43" s="154">
        <v>0</v>
      </c>
      <c r="F43" s="154">
        <v>0</v>
      </c>
      <c r="G43" s="181"/>
      <c r="H43" s="154">
        <v>0</v>
      </c>
      <c r="I43" s="182"/>
      <c r="J43" s="186">
        <f t="shared" si="9"/>
        <v>0</v>
      </c>
      <c r="K43" s="186">
        <f t="shared" si="10"/>
        <v>0</v>
      </c>
      <c r="L43" s="181"/>
      <c r="M43" s="156">
        <f>'(DAS Use Only) Data Tables'!$D$8</f>
        <v>2</v>
      </c>
      <c r="N43" s="184">
        <f t="shared" si="11"/>
        <v>0</v>
      </c>
      <c r="O43" s="184">
        <f t="shared" si="12"/>
        <v>0</v>
      </c>
      <c r="P43" s="156">
        <f t="shared" si="13"/>
        <v>0</v>
      </c>
      <c r="Q43" s="187"/>
      <c r="R43" s="156">
        <f t="shared" si="14"/>
        <v>0</v>
      </c>
      <c r="S43" s="192">
        <v>60</v>
      </c>
      <c r="T43" s="144" t="s">
        <v>100</v>
      </c>
    </row>
    <row r="44" spans="1:20" x14ac:dyDescent="0.2">
      <c r="A44" s="174">
        <v>35</v>
      </c>
      <c r="B44" s="179"/>
      <c r="C44" s="180" t="s">
        <v>97</v>
      </c>
      <c r="D44" s="181"/>
      <c r="E44" s="154">
        <v>0</v>
      </c>
      <c r="F44" s="154">
        <v>0</v>
      </c>
      <c r="G44" s="181"/>
      <c r="H44" s="154">
        <v>0</v>
      </c>
      <c r="I44" s="182"/>
      <c r="J44" s="191">
        <f t="shared" si="9"/>
        <v>0</v>
      </c>
      <c r="K44" s="191">
        <f t="shared" si="10"/>
        <v>0</v>
      </c>
      <c r="L44" s="181"/>
      <c r="M44" s="156">
        <f>'(DAS Use Only) Data Tables'!$D$8</f>
        <v>2</v>
      </c>
      <c r="N44" s="184">
        <f t="shared" si="11"/>
        <v>0</v>
      </c>
      <c r="O44" s="184">
        <f t="shared" si="12"/>
        <v>0</v>
      </c>
      <c r="P44" s="156">
        <f t="shared" si="13"/>
        <v>0</v>
      </c>
      <c r="Q44" s="187"/>
      <c r="R44" s="156">
        <f t="shared" si="14"/>
        <v>0</v>
      </c>
      <c r="S44" s="192">
        <v>25</v>
      </c>
      <c r="T44" s="144" t="s">
        <v>100</v>
      </c>
    </row>
    <row r="45" spans="1:20" x14ac:dyDescent="0.2">
      <c r="A45" s="174">
        <v>36</v>
      </c>
      <c r="B45" s="179"/>
      <c r="C45" s="180" t="s">
        <v>97</v>
      </c>
      <c r="D45" s="181"/>
      <c r="E45" s="154">
        <v>0</v>
      </c>
      <c r="F45" s="154">
        <v>0</v>
      </c>
      <c r="G45" s="181"/>
      <c r="H45" s="154">
        <v>0</v>
      </c>
      <c r="I45" s="182"/>
      <c r="J45" s="191">
        <f t="shared" si="9"/>
        <v>0</v>
      </c>
      <c r="K45" s="191">
        <f t="shared" si="10"/>
        <v>0</v>
      </c>
      <c r="L45" s="181"/>
      <c r="M45" s="156">
        <f>'(DAS Use Only) Data Tables'!$D$8</f>
        <v>2</v>
      </c>
      <c r="N45" s="184">
        <f t="shared" si="11"/>
        <v>0</v>
      </c>
      <c r="O45" s="184">
        <f t="shared" si="12"/>
        <v>0</v>
      </c>
      <c r="P45" s="156">
        <f t="shared" si="13"/>
        <v>0</v>
      </c>
      <c r="Q45" s="187"/>
      <c r="R45" s="156">
        <f t="shared" si="14"/>
        <v>0</v>
      </c>
      <c r="S45" s="192">
        <v>25</v>
      </c>
      <c r="T45" s="144" t="s">
        <v>100</v>
      </c>
    </row>
    <row r="46" spans="1:20" x14ac:dyDescent="0.2">
      <c r="A46" s="174">
        <v>37</v>
      </c>
      <c r="B46" s="179"/>
      <c r="C46" s="180" t="s">
        <v>104</v>
      </c>
      <c r="D46" s="181"/>
      <c r="E46" s="154">
        <v>0</v>
      </c>
      <c r="F46" s="154">
        <v>0</v>
      </c>
      <c r="G46" s="181"/>
      <c r="H46" s="272">
        <f>N46/S46</f>
        <v>0</v>
      </c>
      <c r="I46" s="182"/>
      <c r="J46" s="154">
        <v>0</v>
      </c>
      <c r="K46" s="154">
        <v>0</v>
      </c>
      <c r="L46" s="181"/>
      <c r="M46" s="156">
        <f>'(DAS Use Only) Data Tables'!$D$8</f>
        <v>2</v>
      </c>
      <c r="N46" s="184">
        <f>K46*J46</f>
        <v>0</v>
      </c>
      <c r="O46" s="184">
        <f t="shared" si="12"/>
        <v>0</v>
      </c>
      <c r="P46" s="156">
        <f>M46*K46</f>
        <v>0</v>
      </c>
      <c r="Q46" s="185"/>
      <c r="R46" s="156">
        <f t="shared" si="14"/>
        <v>0</v>
      </c>
      <c r="S46" s="192">
        <v>25</v>
      </c>
      <c r="T46" s="144" t="s">
        <v>100</v>
      </c>
    </row>
    <row r="47" spans="1:20" x14ac:dyDescent="0.2">
      <c r="A47" s="174">
        <v>38</v>
      </c>
      <c r="B47" s="179"/>
      <c r="C47" s="180" t="s">
        <v>103</v>
      </c>
      <c r="D47" s="181"/>
      <c r="E47" s="154">
        <v>0</v>
      </c>
      <c r="F47" s="154">
        <v>0</v>
      </c>
      <c r="G47" s="181"/>
      <c r="H47" s="272">
        <f>N47/S47</f>
        <v>0</v>
      </c>
      <c r="I47" s="182"/>
      <c r="J47" s="154">
        <v>0</v>
      </c>
      <c r="K47" s="154">
        <v>0</v>
      </c>
      <c r="L47" s="181"/>
      <c r="M47" s="156">
        <f>'(DAS Use Only) Data Tables'!$D$8</f>
        <v>2</v>
      </c>
      <c r="N47" s="184">
        <f>K47*J47</f>
        <v>0</v>
      </c>
      <c r="O47" s="184">
        <f t="shared" si="12"/>
        <v>0</v>
      </c>
      <c r="P47" s="156">
        <f>M47*K47</f>
        <v>0</v>
      </c>
      <c r="Q47" s="185"/>
      <c r="R47" s="156">
        <f t="shared" si="14"/>
        <v>0</v>
      </c>
      <c r="S47" s="192">
        <v>60</v>
      </c>
      <c r="T47" s="144" t="s">
        <v>100</v>
      </c>
    </row>
    <row r="48" spans="1:20" x14ac:dyDescent="0.2">
      <c r="A48" s="174">
        <v>39</v>
      </c>
      <c r="B48" s="204" t="s">
        <v>288</v>
      </c>
      <c r="C48" s="175"/>
      <c r="D48" s="188"/>
      <c r="E48" s="188"/>
      <c r="F48" s="188"/>
      <c r="G48" s="188"/>
      <c r="H48" s="176"/>
      <c r="I48" s="176"/>
      <c r="J48" s="176"/>
      <c r="K48" s="176"/>
      <c r="L48" s="188"/>
      <c r="M48" s="177"/>
      <c r="N48" s="178"/>
      <c r="O48" s="178"/>
      <c r="P48" s="177"/>
      <c r="Q48" s="144"/>
      <c r="R48" s="177"/>
    </row>
    <row r="49" spans="1:20" x14ac:dyDescent="0.2">
      <c r="A49" s="174">
        <v>40</v>
      </c>
      <c r="B49" s="179"/>
      <c r="C49" s="180" t="s">
        <v>106</v>
      </c>
      <c r="D49" s="181"/>
      <c r="E49" s="154">
        <v>0</v>
      </c>
      <c r="F49" s="154">
        <v>0</v>
      </c>
      <c r="G49" s="181"/>
      <c r="H49" s="182"/>
      <c r="I49" s="182"/>
      <c r="J49" s="154">
        <v>0</v>
      </c>
      <c r="K49" s="154">
        <v>0</v>
      </c>
      <c r="L49" s="181"/>
      <c r="M49" s="156">
        <f>'(DAS Use Only) Data Tables'!$D$8</f>
        <v>2</v>
      </c>
      <c r="N49" s="184">
        <f>K49*J49</f>
        <v>0</v>
      </c>
      <c r="O49" s="184">
        <f t="shared" ref="O49:O54" si="15">N49*F49</f>
        <v>0</v>
      </c>
      <c r="P49" s="156">
        <f>M49*K49</f>
        <v>0</v>
      </c>
      <c r="Q49" s="185"/>
      <c r="R49" s="156">
        <f t="shared" ref="R49:R54" si="16">P49*F49</f>
        <v>0</v>
      </c>
    </row>
    <row r="50" spans="1:20" x14ac:dyDescent="0.2">
      <c r="A50" s="174">
        <v>41</v>
      </c>
      <c r="B50" s="179"/>
      <c r="C50" s="180" t="s">
        <v>99</v>
      </c>
      <c r="D50" s="181"/>
      <c r="E50" s="154">
        <v>0</v>
      </c>
      <c r="F50" s="154">
        <v>0</v>
      </c>
      <c r="G50" s="181"/>
      <c r="H50" s="182"/>
      <c r="I50" s="182"/>
      <c r="J50" s="154">
        <v>0</v>
      </c>
      <c r="K50" s="154">
        <v>0</v>
      </c>
      <c r="L50" s="181"/>
      <c r="M50" s="156">
        <f>'(DAS Use Only) Data Tables'!$D$8</f>
        <v>2</v>
      </c>
      <c r="N50" s="184">
        <f>K50*J50</f>
        <v>0</v>
      </c>
      <c r="O50" s="184">
        <f t="shared" si="15"/>
        <v>0</v>
      </c>
      <c r="P50" s="156">
        <f>M50*K50</f>
        <v>0</v>
      </c>
      <c r="Q50" s="185"/>
      <c r="R50" s="156">
        <f t="shared" si="16"/>
        <v>0</v>
      </c>
    </row>
    <row r="51" spans="1:20" x14ac:dyDescent="0.2">
      <c r="A51" s="174">
        <v>42</v>
      </c>
      <c r="B51" s="179"/>
      <c r="C51" s="180" t="s">
        <v>155</v>
      </c>
      <c r="D51" s="181"/>
      <c r="E51" s="154">
        <v>0</v>
      </c>
      <c r="F51" s="154">
        <v>0</v>
      </c>
      <c r="G51" s="181"/>
      <c r="H51" s="154">
        <v>0</v>
      </c>
      <c r="I51" s="182"/>
      <c r="J51" s="186">
        <f>(SQRT(N51))</f>
        <v>0</v>
      </c>
      <c r="K51" s="191">
        <f>(SQRT(N51))+4</f>
        <v>4</v>
      </c>
      <c r="L51" s="181"/>
      <c r="M51" s="156">
        <f>'(DAS Use Only) Data Tables'!$D$8</f>
        <v>2</v>
      </c>
      <c r="N51" s="184">
        <f>H51*S51</f>
        <v>0</v>
      </c>
      <c r="O51" s="184">
        <f t="shared" si="15"/>
        <v>0</v>
      </c>
      <c r="P51" s="156">
        <f>(SQRT(N51)*1.3)*M51</f>
        <v>0</v>
      </c>
      <c r="Q51" s="187"/>
      <c r="R51" s="156">
        <f t="shared" si="16"/>
        <v>0</v>
      </c>
      <c r="S51" s="193">
        <f>3.5*3.5</f>
        <v>12.25</v>
      </c>
      <c r="T51" s="144" t="s">
        <v>107</v>
      </c>
    </row>
    <row r="52" spans="1:20" x14ac:dyDescent="0.2">
      <c r="A52" s="174">
        <v>43</v>
      </c>
      <c r="B52" s="179"/>
      <c r="C52" s="180" t="s">
        <v>154</v>
      </c>
      <c r="D52" s="181"/>
      <c r="E52" s="154">
        <v>0</v>
      </c>
      <c r="F52" s="154">
        <v>0</v>
      </c>
      <c r="G52" s="181"/>
      <c r="H52" s="182"/>
      <c r="I52" s="182"/>
      <c r="J52" s="154">
        <v>0</v>
      </c>
      <c r="K52" s="154">
        <v>0</v>
      </c>
      <c r="L52" s="181"/>
      <c r="M52" s="156">
        <f>'(DAS Use Only) Data Tables'!$D$8</f>
        <v>2</v>
      </c>
      <c r="N52" s="184">
        <f>K52*J52</f>
        <v>0</v>
      </c>
      <c r="O52" s="184">
        <f t="shared" si="15"/>
        <v>0</v>
      </c>
      <c r="P52" s="156">
        <f>M52*K52</f>
        <v>0</v>
      </c>
      <c r="Q52" s="185"/>
      <c r="R52" s="156">
        <f t="shared" si="16"/>
        <v>0</v>
      </c>
      <c r="S52" s="193"/>
    </row>
    <row r="53" spans="1:20" x14ac:dyDescent="0.2">
      <c r="A53" s="174">
        <v>44</v>
      </c>
      <c r="B53" s="179"/>
      <c r="C53" s="180" t="s">
        <v>290</v>
      </c>
      <c r="D53" s="181"/>
      <c r="E53" s="154">
        <v>0</v>
      </c>
      <c r="F53" s="154">
        <v>0</v>
      </c>
      <c r="G53" s="181"/>
      <c r="H53" s="154">
        <v>0</v>
      </c>
      <c r="I53" s="182"/>
      <c r="J53" s="186">
        <f>(SQRT(N53))</f>
        <v>0</v>
      </c>
      <c r="K53" s="191">
        <f>(SQRT(N53))+4</f>
        <v>4</v>
      </c>
      <c r="L53" s="181"/>
      <c r="M53" s="156">
        <f>'(DAS Use Only) Data Tables'!$D$8</f>
        <v>2</v>
      </c>
      <c r="N53" s="184">
        <f>H53*S53</f>
        <v>0</v>
      </c>
      <c r="O53" s="184">
        <f t="shared" si="15"/>
        <v>0</v>
      </c>
      <c r="P53" s="156">
        <f>(SQRT(N53)*1.3)*M53</f>
        <v>0</v>
      </c>
      <c r="Q53" s="187"/>
      <c r="R53" s="156">
        <f t="shared" si="16"/>
        <v>0</v>
      </c>
      <c r="S53" s="193">
        <v>6.125</v>
      </c>
      <c r="T53" s="144" t="s">
        <v>107</v>
      </c>
    </row>
    <row r="54" spans="1:20" x14ac:dyDescent="0.2">
      <c r="A54" s="174">
        <v>45</v>
      </c>
      <c r="B54" s="179"/>
      <c r="C54" s="180" t="s">
        <v>291</v>
      </c>
      <c r="D54" s="181"/>
      <c r="E54" s="154">
        <v>0</v>
      </c>
      <c r="F54" s="154">
        <v>0</v>
      </c>
      <c r="G54" s="181"/>
      <c r="H54" s="182"/>
      <c r="I54" s="182"/>
      <c r="J54" s="154">
        <v>0</v>
      </c>
      <c r="K54" s="154">
        <v>0</v>
      </c>
      <c r="L54" s="181"/>
      <c r="M54" s="156">
        <f>'(DAS Use Only) Data Tables'!$D$8</f>
        <v>2</v>
      </c>
      <c r="N54" s="184">
        <f>K54*J54</f>
        <v>0</v>
      </c>
      <c r="O54" s="184">
        <f t="shared" si="15"/>
        <v>0</v>
      </c>
      <c r="P54" s="156">
        <f>M54*K54</f>
        <v>0</v>
      </c>
      <c r="Q54" s="185"/>
      <c r="R54" s="156">
        <f t="shared" si="16"/>
        <v>0</v>
      </c>
      <c r="S54" s="193"/>
    </row>
    <row r="55" spans="1:20" x14ac:dyDescent="0.2">
      <c r="A55" s="174">
        <v>46</v>
      </c>
      <c r="B55" s="204" t="s">
        <v>286</v>
      </c>
      <c r="C55" s="175"/>
      <c r="D55" s="188"/>
      <c r="E55" s="188"/>
      <c r="F55" s="188"/>
      <c r="G55" s="188"/>
      <c r="H55" s="176"/>
      <c r="I55" s="176"/>
      <c r="J55" s="176"/>
      <c r="K55" s="176"/>
      <c r="L55" s="188"/>
      <c r="M55" s="177"/>
      <c r="N55" s="178"/>
      <c r="O55" s="178"/>
      <c r="P55" s="177"/>
      <c r="Q55" s="144"/>
      <c r="R55" s="177"/>
    </row>
    <row r="56" spans="1:20" x14ac:dyDescent="0.2">
      <c r="A56" s="174">
        <v>47</v>
      </c>
      <c r="B56" s="179"/>
      <c r="C56" s="180" t="s">
        <v>287</v>
      </c>
      <c r="D56" s="181"/>
      <c r="E56" s="154">
        <v>0</v>
      </c>
      <c r="F56" s="154">
        <v>0</v>
      </c>
      <c r="G56" s="181"/>
      <c r="H56" s="182"/>
      <c r="I56" s="182"/>
      <c r="J56" s="154">
        <v>0</v>
      </c>
      <c r="K56" s="154">
        <v>0</v>
      </c>
      <c r="L56" s="181"/>
      <c r="M56" s="156">
        <f>'(DAS Use Only) Data Tables'!$D$8</f>
        <v>2</v>
      </c>
      <c r="N56" s="184">
        <f t="shared" ref="N56:N59" si="17">K56*J56</f>
        <v>0</v>
      </c>
      <c r="O56" s="184">
        <f t="shared" ref="O56:O60" si="18">N56*F56</f>
        <v>0</v>
      </c>
      <c r="P56" s="156">
        <f t="shared" ref="P56:P59" si="19">M56*K56</f>
        <v>0</v>
      </c>
      <c r="Q56" s="185"/>
      <c r="R56" s="156">
        <f t="shared" ref="R56:R59" si="20">P56*F56</f>
        <v>0</v>
      </c>
    </row>
    <row r="57" spans="1:20" x14ac:dyDescent="0.2">
      <c r="A57" s="174">
        <v>48</v>
      </c>
      <c r="B57" s="179"/>
      <c r="C57" s="180" t="s">
        <v>147</v>
      </c>
      <c r="D57" s="181"/>
      <c r="E57" s="154">
        <v>0</v>
      </c>
      <c r="F57" s="154">
        <v>0</v>
      </c>
      <c r="G57" s="181"/>
      <c r="H57" s="182"/>
      <c r="I57" s="182"/>
      <c r="J57" s="154">
        <v>0</v>
      </c>
      <c r="K57" s="154">
        <v>0</v>
      </c>
      <c r="L57" s="181"/>
      <c r="M57" s="156">
        <f>'(DAS Use Only) Data Tables'!$D$8</f>
        <v>2</v>
      </c>
      <c r="N57" s="184">
        <f t="shared" si="17"/>
        <v>0</v>
      </c>
      <c r="O57" s="184">
        <f t="shared" si="18"/>
        <v>0</v>
      </c>
      <c r="P57" s="156">
        <f t="shared" si="19"/>
        <v>0</v>
      </c>
      <c r="Q57" s="185"/>
      <c r="R57" s="156">
        <f t="shared" si="20"/>
        <v>0</v>
      </c>
    </row>
    <row r="58" spans="1:20" x14ac:dyDescent="0.2">
      <c r="A58" s="174">
        <v>49</v>
      </c>
      <c r="B58" s="179"/>
      <c r="C58" s="180" t="s">
        <v>311</v>
      </c>
      <c r="D58" s="181"/>
      <c r="E58" s="154">
        <v>0</v>
      </c>
      <c r="F58" s="154">
        <v>0</v>
      </c>
      <c r="G58" s="181"/>
      <c r="H58" s="182"/>
      <c r="I58" s="182"/>
      <c r="J58" s="154">
        <v>0</v>
      </c>
      <c r="K58" s="154">
        <v>0</v>
      </c>
      <c r="L58" s="181"/>
      <c r="M58" s="156">
        <f>'(DAS Use Only) Data Tables'!$D$8</f>
        <v>2</v>
      </c>
      <c r="N58" s="184">
        <f t="shared" si="17"/>
        <v>0</v>
      </c>
      <c r="O58" s="184">
        <f t="shared" si="18"/>
        <v>0</v>
      </c>
      <c r="P58" s="156">
        <f t="shared" si="19"/>
        <v>0</v>
      </c>
      <c r="Q58" s="185"/>
      <c r="R58" s="156">
        <f t="shared" si="20"/>
        <v>0</v>
      </c>
    </row>
    <row r="59" spans="1:20" x14ac:dyDescent="0.2">
      <c r="A59" s="174">
        <v>51</v>
      </c>
      <c r="B59" s="179"/>
      <c r="C59" s="180" t="s">
        <v>2</v>
      </c>
      <c r="D59" s="181"/>
      <c r="E59" s="154">
        <v>0</v>
      </c>
      <c r="F59" s="154">
        <v>0</v>
      </c>
      <c r="G59" s="181"/>
      <c r="H59" s="182"/>
      <c r="I59" s="182"/>
      <c r="J59" s="154">
        <v>0</v>
      </c>
      <c r="K59" s="154">
        <v>0</v>
      </c>
      <c r="L59" s="181"/>
      <c r="M59" s="156">
        <f>'(DAS Use Only) Data Tables'!$D$8</f>
        <v>2</v>
      </c>
      <c r="N59" s="184">
        <f t="shared" si="17"/>
        <v>0</v>
      </c>
      <c r="O59" s="184">
        <f t="shared" si="18"/>
        <v>0</v>
      </c>
      <c r="P59" s="156">
        <f t="shared" si="19"/>
        <v>0</v>
      </c>
      <c r="Q59" s="185"/>
      <c r="R59" s="156">
        <f t="shared" si="20"/>
        <v>0</v>
      </c>
    </row>
    <row r="60" spans="1:20" x14ac:dyDescent="0.2">
      <c r="A60" s="174">
        <v>52</v>
      </c>
      <c r="B60" s="179"/>
      <c r="C60" s="180" t="s">
        <v>4</v>
      </c>
      <c r="D60" s="181"/>
      <c r="E60" s="154">
        <v>0</v>
      </c>
      <c r="F60" s="154">
        <v>0</v>
      </c>
      <c r="G60" s="181"/>
      <c r="H60" s="182"/>
      <c r="I60" s="182"/>
      <c r="J60" s="154">
        <v>0</v>
      </c>
      <c r="K60" s="154">
        <v>0</v>
      </c>
      <c r="L60" s="181"/>
      <c r="M60" s="156">
        <f>'(DAS Use Only) Data Tables'!$D$8</f>
        <v>2</v>
      </c>
      <c r="N60" s="184">
        <f>K60*J60</f>
        <v>0</v>
      </c>
      <c r="O60" s="184">
        <f t="shared" si="18"/>
        <v>0</v>
      </c>
      <c r="P60" s="156">
        <f>M60*K60</f>
        <v>0</v>
      </c>
      <c r="Q60" s="185"/>
      <c r="R60" s="156">
        <f>P60*F60</f>
        <v>0</v>
      </c>
    </row>
    <row r="61" spans="1:20" x14ac:dyDescent="0.2">
      <c r="A61" s="174">
        <v>53</v>
      </c>
      <c r="B61" s="179"/>
      <c r="C61" s="180" t="s">
        <v>280</v>
      </c>
      <c r="D61" s="181"/>
      <c r="E61" s="154">
        <v>0</v>
      </c>
      <c r="F61" s="154">
        <v>0</v>
      </c>
      <c r="G61" s="181"/>
      <c r="H61" s="182"/>
      <c r="I61" s="182"/>
      <c r="J61" s="154">
        <v>0</v>
      </c>
      <c r="K61" s="154">
        <v>0</v>
      </c>
      <c r="L61" s="181"/>
      <c r="M61" s="156">
        <f>'(DAS Use Only) Data Tables'!$D$8</f>
        <v>2</v>
      </c>
      <c r="N61" s="184">
        <f t="shared" ref="N61:N63" si="21">K61*J61</f>
        <v>0</v>
      </c>
      <c r="O61" s="184">
        <f t="shared" ref="O61:O65" si="22">N61*F61</f>
        <v>0</v>
      </c>
      <c r="P61" s="156">
        <f t="shared" ref="P61:P63" si="23">M61*K61</f>
        <v>0</v>
      </c>
      <c r="Q61" s="185"/>
      <c r="R61" s="156">
        <f t="shared" ref="R61:R63" si="24">P61*F61</f>
        <v>0</v>
      </c>
    </row>
    <row r="62" spans="1:20" x14ac:dyDescent="0.2">
      <c r="A62" s="174">
        <v>54</v>
      </c>
      <c r="B62" s="179"/>
      <c r="C62" s="180" t="s">
        <v>281</v>
      </c>
      <c r="D62" s="181"/>
      <c r="E62" s="154">
        <v>0</v>
      </c>
      <c r="F62" s="154">
        <v>0</v>
      </c>
      <c r="G62" s="181"/>
      <c r="H62" s="182"/>
      <c r="I62" s="182"/>
      <c r="J62" s="307">
        <v>10</v>
      </c>
      <c r="K62" s="307">
        <v>15</v>
      </c>
      <c r="L62" s="181"/>
      <c r="M62" s="156">
        <f>'(DAS Use Only) Data Tables'!$D$8</f>
        <v>2</v>
      </c>
      <c r="N62" s="184">
        <f t="shared" si="21"/>
        <v>150</v>
      </c>
      <c r="O62" s="184">
        <f t="shared" si="22"/>
        <v>0</v>
      </c>
      <c r="P62" s="156">
        <f t="shared" si="23"/>
        <v>30</v>
      </c>
      <c r="Q62" s="185"/>
      <c r="R62" s="156">
        <f t="shared" si="24"/>
        <v>0</v>
      </c>
    </row>
    <row r="63" spans="1:20" x14ac:dyDescent="0.2">
      <c r="A63" s="174">
        <v>55</v>
      </c>
      <c r="B63" s="179"/>
      <c r="C63" s="180" t="s">
        <v>282</v>
      </c>
      <c r="D63" s="181"/>
      <c r="E63" s="154">
        <v>0</v>
      </c>
      <c r="F63" s="154">
        <v>0</v>
      </c>
      <c r="G63" s="181"/>
      <c r="H63" s="182"/>
      <c r="I63" s="182"/>
      <c r="J63" s="307">
        <v>12</v>
      </c>
      <c r="K63" s="307">
        <v>12</v>
      </c>
      <c r="L63" s="181"/>
      <c r="M63" s="156">
        <f>'(DAS Use Only) Data Tables'!$D$8</f>
        <v>2</v>
      </c>
      <c r="N63" s="184">
        <f t="shared" si="21"/>
        <v>144</v>
      </c>
      <c r="O63" s="184">
        <f t="shared" si="22"/>
        <v>0</v>
      </c>
      <c r="P63" s="156">
        <f t="shared" si="23"/>
        <v>24</v>
      </c>
      <c r="Q63" s="185"/>
      <c r="R63" s="156">
        <f t="shared" si="24"/>
        <v>0</v>
      </c>
    </row>
    <row r="64" spans="1:20" x14ac:dyDescent="0.2">
      <c r="A64" s="174">
        <v>56</v>
      </c>
      <c r="B64" s="179"/>
      <c r="C64" s="180" t="s">
        <v>283</v>
      </c>
      <c r="D64" s="181"/>
      <c r="E64" s="154">
        <v>0</v>
      </c>
      <c r="F64" s="154">
        <v>0</v>
      </c>
      <c r="G64" s="181"/>
      <c r="H64" s="182"/>
      <c r="I64" s="182"/>
      <c r="J64" s="307">
        <v>12</v>
      </c>
      <c r="K64" s="307">
        <v>12</v>
      </c>
      <c r="L64" s="181"/>
      <c r="M64" s="156">
        <f>'(DAS Use Only) Data Tables'!$D$8</f>
        <v>2</v>
      </c>
      <c r="N64" s="184">
        <f>K64*J64</f>
        <v>144</v>
      </c>
      <c r="O64" s="184">
        <f t="shared" si="22"/>
        <v>0</v>
      </c>
      <c r="P64" s="156">
        <f>M64*K64</f>
        <v>24</v>
      </c>
      <c r="Q64" s="185"/>
      <c r="R64" s="156">
        <f>P64*F64</f>
        <v>0</v>
      </c>
    </row>
    <row r="65" spans="1:18" x14ac:dyDescent="0.2">
      <c r="A65" s="174">
        <v>57</v>
      </c>
      <c r="B65" s="179"/>
      <c r="C65" s="180" t="s">
        <v>284</v>
      </c>
      <c r="D65" s="181"/>
      <c r="E65" s="154">
        <v>0</v>
      </c>
      <c r="F65" s="154">
        <v>0</v>
      </c>
      <c r="G65" s="181"/>
      <c r="H65" s="182"/>
      <c r="I65" s="182"/>
      <c r="J65" s="307">
        <v>12</v>
      </c>
      <c r="K65" s="307">
        <v>12</v>
      </c>
      <c r="L65" s="181"/>
      <c r="M65" s="156">
        <f>'(DAS Use Only) Data Tables'!$D$8</f>
        <v>2</v>
      </c>
      <c r="N65" s="184">
        <f>K65*J65</f>
        <v>144</v>
      </c>
      <c r="O65" s="184">
        <f t="shared" si="22"/>
        <v>0</v>
      </c>
      <c r="P65" s="156">
        <f>M65*K65</f>
        <v>24</v>
      </c>
      <c r="Q65" s="185"/>
      <c r="R65" s="156">
        <f>P65*F65</f>
        <v>0</v>
      </c>
    </row>
    <row r="66" spans="1:18" x14ac:dyDescent="0.2">
      <c r="A66" s="174">
        <v>58</v>
      </c>
      <c r="B66" s="179"/>
      <c r="C66" s="180" t="s">
        <v>285</v>
      </c>
      <c r="D66" s="181"/>
      <c r="E66" s="154">
        <v>0</v>
      </c>
      <c r="F66" s="154">
        <v>0</v>
      </c>
      <c r="G66" s="181"/>
      <c r="H66" s="182"/>
      <c r="I66" s="182"/>
      <c r="J66" s="307">
        <v>10</v>
      </c>
      <c r="K66" s="307">
        <v>12</v>
      </c>
      <c r="L66" s="181"/>
      <c r="M66" s="156">
        <f>'(DAS Use Only) Data Tables'!$D$8</f>
        <v>2</v>
      </c>
      <c r="N66" s="184">
        <f>K66*J66</f>
        <v>120</v>
      </c>
      <c r="O66" s="184">
        <f t="shared" ref="O66" si="25">N66*F66</f>
        <v>0</v>
      </c>
      <c r="P66" s="156">
        <f>M66*K66</f>
        <v>24</v>
      </c>
      <c r="Q66" s="185"/>
      <c r="R66" s="156">
        <f>P66*F66</f>
        <v>0</v>
      </c>
    </row>
    <row r="67" spans="1:18" x14ac:dyDescent="0.2">
      <c r="A67" s="174">
        <v>59</v>
      </c>
      <c r="B67" s="204" t="s">
        <v>164</v>
      </c>
      <c r="C67" s="175"/>
      <c r="D67" s="188"/>
      <c r="E67" s="188"/>
      <c r="F67" s="188"/>
      <c r="G67" s="188"/>
      <c r="H67" s="176"/>
      <c r="I67" s="176"/>
      <c r="J67" s="176"/>
      <c r="K67" s="176"/>
      <c r="L67" s="188"/>
      <c r="M67" s="177"/>
      <c r="N67" s="178"/>
      <c r="O67" s="178"/>
      <c r="P67" s="177"/>
      <c r="Q67" s="144"/>
      <c r="R67" s="177"/>
    </row>
    <row r="68" spans="1:18" x14ac:dyDescent="0.2">
      <c r="A68" s="174">
        <v>60</v>
      </c>
      <c r="B68" s="179"/>
      <c r="C68" s="270"/>
      <c r="D68" s="181"/>
      <c r="E68" s="154">
        <v>0</v>
      </c>
      <c r="F68" s="154">
        <v>0</v>
      </c>
      <c r="G68" s="181"/>
      <c r="H68" s="182"/>
      <c r="I68" s="182"/>
      <c r="J68" s="154">
        <v>0</v>
      </c>
      <c r="K68" s="154">
        <v>0</v>
      </c>
      <c r="L68" s="181"/>
      <c r="M68" s="156">
        <f>'(DAS Use Only) Data Tables'!$D$8</f>
        <v>2</v>
      </c>
      <c r="N68" s="184">
        <f t="shared" ref="N68:N73" si="26">K68*J68</f>
        <v>0</v>
      </c>
      <c r="O68" s="184">
        <f t="shared" ref="O68:O73" si="27">N68*F68</f>
        <v>0</v>
      </c>
      <c r="P68" s="156">
        <f t="shared" ref="P68:P73" si="28">M68*K68</f>
        <v>0</v>
      </c>
      <c r="Q68" s="185"/>
      <c r="R68" s="156">
        <f t="shared" ref="R68:R73" si="29">P68*F68</f>
        <v>0</v>
      </c>
    </row>
    <row r="69" spans="1:18" x14ac:dyDescent="0.2">
      <c r="A69" s="174">
        <v>61</v>
      </c>
      <c r="B69" s="179"/>
      <c r="C69" s="270"/>
      <c r="D69" s="181"/>
      <c r="E69" s="154">
        <v>0</v>
      </c>
      <c r="F69" s="154">
        <v>0</v>
      </c>
      <c r="G69" s="181"/>
      <c r="H69" s="182"/>
      <c r="I69" s="182"/>
      <c r="J69" s="154">
        <v>0</v>
      </c>
      <c r="K69" s="154">
        <v>0</v>
      </c>
      <c r="L69" s="181"/>
      <c r="M69" s="156">
        <f>'(DAS Use Only) Data Tables'!$D$8</f>
        <v>2</v>
      </c>
      <c r="N69" s="184">
        <f t="shared" si="26"/>
        <v>0</v>
      </c>
      <c r="O69" s="184">
        <f t="shared" si="27"/>
        <v>0</v>
      </c>
      <c r="P69" s="156">
        <f t="shared" si="28"/>
        <v>0</v>
      </c>
      <c r="Q69" s="185"/>
      <c r="R69" s="156">
        <f t="shared" si="29"/>
        <v>0</v>
      </c>
    </row>
    <row r="70" spans="1:18" x14ac:dyDescent="0.2">
      <c r="A70" s="174">
        <v>62</v>
      </c>
      <c r="B70" s="179"/>
      <c r="C70" s="270"/>
      <c r="D70" s="181"/>
      <c r="E70" s="154">
        <v>0</v>
      </c>
      <c r="F70" s="154">
        <v>0</v>
      </c>
      <c r="G70" s="181"/>
      <c r="H70" s="182"/>
      <c r="I70" s="182"/>
      <c r="J70" s="154">
        <v>0</v>
      </c>
      <c r="K70" s="154">
        <v>0</v>
      </c>
      <c r="L70" s="181"/>
      <c r="M70" s="156">
        <f>'(DAS Use Only) Data Tables'!$D$8</f>
        <v>2</v>
      </c>
      <c r="N70" s="184">
        <f t="shared" si="26"/>
        <v>0</v>
      </c>
      <c r="O70" s="184">
        <f t="shared" si="27"/>
        <v>0</v>
      </c>
      <c r="P70" s="156">
        <f t="shared" si="28"/>
        <v>0</v>
      </c>
      <c r="Q70" s="185"/>
      <c r="R70" s="156">
        <f t="shared" si="29"/>
        <v>0</v>
      </c>
    </row>
    <row r="71" spans="1:18" x14ac:dyDescent="0.2">
      <c r="A71" s="174">
        <v>63</v>
      </c>
      <c r="B71" s="179"/>
      <c r="C71" s="270"/>
      <c r="D71" s="181"/>
      <c r="E71" s="154">
        <v>0</v>
      </c>
      <c r="F71" s="154">
        <v>0</v>
      </c>
      <c r="G71" s="181"/>
      <c r="H71" s="182"/>
      <c r="I71" s="182"/>
      <c r="J71" s="154">
        <v>0</v>
      </c>
      <c r="K71" s="154">
        <v>0</v>
      </c>
      <c r="L71" s="181"/>
      <c r="M71" s="156">
        <f>'(DAS Use Only) Data Tables'!$D$8</f>
        <v>2</v>
      </c>
      <c r="N71" s="184">
        <f t="shared" si="26"/>
        <v>0</v>
      </c>
      <c r="O71" s="184">
        <f t="shared" si="27"/>
        <v>0</v>
      </c>
      <c r="P71" s="156">
        <f t="shared" si="28"/>
        <v>0</v>
      </c>
      <c r="Q71" s="185"/>
      <c r="R71" s="156">
        <f t="shared" si="29"/>
        <v>0</v>
      </c>
    </row>
    <row r="72" spans="1:18" x14ac:dyDescent="0.2">
      <c r="A72" s="174">
        <v>64</v>
      </c>
      <c r="B72" s="179"/>
      <c r="C72" s="270"/>
      <c r="D72" s="181"/>
      <c r="E72" s="154">
        <v>0</v>
      </c>
      <c r="F72" s="154">
        <v>0</v>
      </c>
      <c r="G72" s="181"/>
      <c r="H72" s="182"/>
      <c r="I72" s="182"/>
      <c r="J72" s="154">
        <v>0</v>
      </c>
      <c r="K72" s="154">
        <v>0</v>
      </c>
      <c r="L72" s="181"/>
      <c r="M72" s="156">
        <f>'(DAS Use Only) Data Tables'!$D$8</f>
        <v>2</v>
      </c>
      <c r="N72" s="184">
        <f t="shared" si="26"/>
        <v>0</v>
      </c>
      <c r="O72" s="184">
        <f t="shared" si="27"/>
        <v>0</v>
      </c>
      <c r="P72" s="156">
        <f t="shared" si="28"/>
        <v>0</v>
      </c>
      <c r="Q72" s="185"/>
      <c r="R72" s="156">
        <f t="shared" si="29"/>
        <v>0</v>
      </c>
    </row>
    <row r="73" spans="1:18" x14ac:dyDescent="0.2">
      <c r="A73" s="174">
        <v>65</v>
      </c>
      <c r="B73" s="179"/>
      <c r="C73" s="270"/>
      <c r="D73" s="181"/>
      <c r="E73" s="154">
        <v>0</v>
      </c>
      <c r="F73" s="154">
        <v>0</v>
      </c>
      <c r="G73" s="181"/>
      <c r="H73" s="182"/>
      <c r="I73" s="182"/>
      <c r="J73" s="154">
        <v>0</v>
      </c>
      <c r="K73" s="154">
        <v>0</v>
      </c>
      <c r="L73" s="181"/>
      <c r="M73" s="156">
        <f>'(DAS Use Only) Data Tables'!$D$8</f>
        <v>2</v>
      </c>
      <c r="N73" s="184">
        <f t="shared" si="26"/>
        <v>0</v>
      </c>
      <c r="O73" s="184">
        <f t="shared" si="27"/>
        <v>0</v>
      </c>
      <c r="P73" s="156">
        <f t="shared" si="28"/>
        <v>0</v>
      </c>
      <c r="Q73" s="185"/>
      <c r="R73" s="156">
        <f t="shared" si="29"/>
        <v>0</v>
      </c>
    </row>
    <row r="74" spans="1:18" x14ac:dyDescent="0.2">
      <c r="A74" s="174">
        <v>66</v>
      </c>
      <c r="B74" s="179"/>
      <c r="C74" s="271"/>
      <c r="D74" s="234"/>
      <c r="E74" s="235">
        <v>0</v>
      </c>
      <c r="F74" s="235">
        <v>0</v>
      </c>
      <c r="G74" s="234"/>
      <c r="H74" s="236"/>
      <c r="I74" s="236"/>
      <c r="J74" s="235">
        <v>0</v>
      </c>
      <c r="K74" s="235">
        <v>0</v>
      </c>
      <c r="L74" s="234"/>
      <c r="M74" s="237">
        <f>'(DAS Use Only) Data Tables'!$D$8</f>
        <v>2</v>
      </c>
      <c r="N74" s="238">
        <f>K74*J74</f>
        <v>0</v>
      </c>
      <c r="O74" s="238">
        <f>N74*F74</f>
        <v>0</v>
      </c>
      <c r="P74" s="156">
        <f>M74*K74</f>
        <v>0</v>
      </c>
      <c r="Q74" s="185"/>
      <c r="R74" s="156">
        <f>P74*F74</f>
        <v>0</v>
      </c>
    </row>
    <row r="75" spans="1:18" x14ac:dyDescent="0.2">
      <c r="B75" s="195"/>
      <c r="C75" s="144" t="s">
        <v>145</v>
      </c>
    </row>
    <row r="76" spans="1:18" x14ac:dyDescent="0.2">
      <c r="B76" s="195"/>
    </row>
    <row r="77" spans="1:18" x14ac:dyDescent="0.2">
      <c r="B77" s="195"/>
    </row>
    <row r="78" spans="1:18" x14ac:dyDescent="0.2">
      <c r="B78" s="195"/>
    </row>
    <row r="79" spans="1:18" x14ac:dyDescent="0.2">
      <c r="B79" s="195"/>
    </row>
    <row r="80" spans="1:18" x14ac:dyDescent="0.2">
      <c r="B80" s="195"/>
    </row>
    <row r="81" spans="2:2" x14ac:dyDescent="0.2">
      <c r="B81" s="195"/>
    </row>
    <row r="82" spans="2:2" x14ac:dyDescent="0.2">
      <c r="B82" s="195"/>
    </row>
  </sheetData>
  <sheetProtection algorithmName="SHA-512" hashValue="MbCahQIdEMRCQDp/LsOA0TJvyQ+P3S92xkLVsplr2I8HbvrlrVVdaZTQOSwQmrhV8Az1bquzItSvcjGQ4ekRUg==" saltValue="/a636NRuV/w8amzTAHU4Eg==" spinCount="100000" sheet="1" objects="1" scenarios="1" selectLockedCells="1"/>
  <mergeCells count="3">
    <mergeCell ref="H11:K11"/>
    <mergeCell ref="E6:F6"/>
    <mergeCell ref="B8:O8"/>
  </mergeCells>
  <phoneticPr fontId="2" type="noConversion"/>
  <conditionalFormatting sqref="M13:N13 O13:P20 N14:N20 J36:K36 J43:K43 J51:K51 J53:K53 N79:P80 N85:P117 S85:T117 M121:P123 S121:T123">
    <cfRule type="cellIs" dxfId="1" priority="3" stopIfTrue="1" operator="equal">
      <formula>0</formula>
    </cfRule>
  </conditionalFormatting>
  <conditionalFormatting sqref="S13:T80 N21:P75">
    <cfRule type="cellIs" dxfId="0" priority="1" stopIfTrue="1" operator="equal">
      <formula>0</formula>
    </cfRule>
  </conditionalFormatting>
  <pageMargins left="1" right="0.4" top="0.5" bottom="0.5" header="0" footer="0"/>
  <pageSetup scale="85" orientation="portrait" r:id="rId1"/>
  <headerFooter alignWithMargins="0">
    <oddFooter>&amp;C1</oddFooter>
  </headerFooter>
  <ignoredErrors>
    <ignoredError sqref="N52:N53 N51" formula="1"/>
  </ignoredError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48F"/>
  </sheetPr>
  <dimension ref="A1:P441"/>
  <sheetViews>
    <sheetView showGridLines="0" zoomScaleNormal="100" zoomScaleSheetLayoutView="75" workbookViewId="0">
      <selection activeCell="I139" sqref="I139"/>
    </sheetView>
  </sheetViews>
  <sheetFormatPr defaultColWidth="9.140625" defaultRowHeight="11.25" outlineLevelCol="1" x14ac:dyDescent="0.2"/>
  <cols>
    <col min="1" max="1" width="4" style="83" customWidth="1"/>
    <col min="2" max="2" width="10.7109375" style="2" customWidth="1"/>
    <col min="3" max="3" width="1" style="2" customWidth="1"/>
    <col min="4" max="4" width="17" style="2" customWidth="1"/>
    <col min="5" max="7" width="9.7109375" style="2" customWidth="1"/>
    <col min="8" max="8" width="10.85546875" style="2" customWidth="1"/>
    <col min="9" max="9" width="10.28515625" style="2" customWidth="1"/>
    <col min="10" max="11" width="9.7109375" style="2" customWidth="1"/>
    <col min="12" max="12" width="9.140625" style="2"/>
    <col min="13" max="13" width="10.5703125" style="108" hidden="1" customWidth="1" outlineLevel="1"/>
    <col min="14" max="14" width="10.140625" style="2" hidden="1" customWidth="1" outlineLevel="1"/>
    <col min="15" max="15" width="3.7109375" style="2" customWidth="1" collapsed="1"/>
    <col min="16" max="46" width="3.7109375" style="2" customWidth="1"/>
    <col min="47" max="16384" width="9.140625" style="2"/>
  </cols>
  <sheetData>
    <row r="1" spans="1:13" ht="2.25" customHeight="1" x14ac:dyDescent="0.3">
      <c r="B1" s="93"/>
      <c r="D1" s="1"/>
      <c r="E1" s="1"/>
    </row>
    <row r="2" spans="1:13" ht="15.75" x14ac:dyDescent="0.25">
      <c r="B2" s="3" t="s">
        <v>149</v>
      </c>
      <c r="C2" s="11"/>
      <c r="G2" s="12"/>
    </row>
    <row r="3" spans="1:13" ht="3" customHeight="1" x14ac:dyDescent="0.2">
      <c r="B3" s="11"/>
      <c r="C3" s="11"/>
      <c r="G3" s="12"/>
    </row>
    <row r="4" spans="1:13" ht="12" x14ac:dyDescent="0.2">
      <c r="B4" s="11"/>
      <c r="C4" s="11"/>
      <c r="D4" s="62" t="s">
        <v>7</v>
      </c>
      <c r="E4" s="63">
        <f>'Cover Sheet'!F27</f>
        <v>0</v>
      </c>
      <c r="F4" s="63"/>
      <c r="G4" s="63"/>
      <c r="H4" s="63"/>
      <c r="I4" s="63"/>
      <c r="J4" s="63"/>
      <c r="K4" s="64"/>
    </row>
    <row r="5" spans="1:13" ht="12" x14ac:dyDescent="0.2">
      <c r="B5" s="11"/>
      <c r="C5" s="11"/>
      <c r="D5" s="62" t="s">
        <v>8</v>
      </c>
      <c r="E5" s="63">
        <f>'Cover Sheet'!F28</f>
        <v>0</v>
      </c>
      <c r="F5" s="63"/>
      <c r="G5" s="63"/>
      <c r="H5" s="63"/>
      <c r="I5" s="63"/>
      <c r="J5" s="63"/>
      <c r="K5" s="64"/>
    </row>
    <row r="6" spans="1:13" ht="12" x14ac:dyDescent="0.2">
      <c r="B6" s="11"/>
      <c r="C6" s="11"/>
      <c r="D6" s="62" t="s">
        <v>9</v>
      </c>
      <c r="E6" s="63">
        <f>'Cover Sheet'!F29</f>
        <v>0</v>
      </c>
      <c r="F6" s="63"/>
      <c r="G6" s="63"/>
      <c r="H6" s="63"/>
      <c r="I6" s="63"/>
      <c r="J6" s="63"/>
      <c r="K6" s="64"/>
    </row>
    <row r="7" spans="1:13" ht="12" x14ac:dyDescent="0.2">
      <c r="B7" s="11"/>
      <c r="C7" s="11"/>
      <c r="D7" s="62" t="s">
        <v>48</v>
      </c>
      <c r="E7" s="107">
        <f ca="1">'Cover Sheet'!F30</f>
        <v>45176</v>
      </c>
      <c r="F7" s="107"/>
      <c r="G7" s="107"/>
      <c r="H7" s="107"/>
      <c r="I7" s="107"/>
      <c r="J7" s="107"/>
      <c r="K7" s="64"/>
    </row>
    <row r="8" spans="1:13" ht="3.75" customHeight="1" x14ac:dyDescent="0.2">
      <c r="B8" s="11"/>
      <c r="C8" s="11"/>
      <c r="D8" s="62"/>
      <c r="E8" s="64"/>
      <c r="F8" s="64"/>
      <c r="G8" s="64"/>
      <c r="H8" s="64"/>
      <c r="I8" s="64"/>
      <c r="J8" s="64"/>
      <c r="K8" s="64"/>
    </row>
    <row r="9" spans="1:13" s="1" customFormat="1" ht="30" customHeight="1" x14ac:dyDescent="0.25">
      <c r="A9" s="58"/>
      <c r="B9" s="360" t="s">
        <v>314</v>
      </c>
      <c r="C9" s="361"/>
      <c r="D9" s="361"/>
      <c r="E9" s="361"/>
      <c r="F9" s="361"/>
      <c r="G9" s="361"/>
      <c r="H9" s="361"/>
      <c r="I9" s="361"/>
      <c r="J9" s="361"/>
      <c r="K9" s="361"/>
      <c r="M9" s="111"/>
    </row>
    <row r="10" spans="1:13" s="1" customFormat="1" ht="3.75" customHeight="1" x14ac:dyDescent="0.25">
      <c r="A10" s="58"/>
      <c r="B10" s="335"/>
      <c r="C10" s="286"/>
      <c r="D10" s="286"/>
      <c r="E10" s="286"/>
      <c r="F10" s="286"/>
      <c r="G10" s="286"/>
      <c r="H10" s="286"/>
      <c r="I10" s="286"/>
      <c r="J10" s="286"/>
      <c r="K10" s="286"/>
      <c r="M10" s="111"/>
    </row>
    <row r="11" spans="1:13" ht="12.75" x14ac:dyDescent="0.2">
      <c r="B11" s="216" t="s">
        <v>304</v>
      </c>
      <c r="C11" s="216"/>
      <c r="D11" s="217"/>
      <c r="E11" s="218"/>
      <c r="F11" s="217"/>
      <c r="G11" s="219"/>
      <c r="H11" s="219"/>
      <c r="I11" s="219"/>
      <c r="J11" s="219"/>
      <c r="K11" s="219"/>
    </row>
    <row r="12" spans="1:13" ht="7.5" customHeight="1" x14ac:dyDescent="0.2">
      <c r="B12" s="6"/>
      <c r="C12" s="6"/>
      <c r="D12" s="5"/>
      <c r="E12" s="7"/>
      <c r="F12" s="5"/>
    </row>
    <row r="13" spans="1:13" s="4" customFormat="1" ht="12.75" x14ac:dyDescent="0.2">
      <c r="A13" s="311"/>
      <c r="B13" s="13" t="s">
        <v>42</v>
      </c>
      <c r="C13" s="13"/>
      <c r="D13" s="14" t="s">
        <v>17</v>
      </c>
      <c r="E13" s="8"/>
      <c r="F13" s="8"/>
      <c r="G13" s="9"/>
      <c r="H13" s="9"/>
      <c r="I13" s="9"/>
      <c r="J13" s="9"/>
      <c r="K13" s="9"/>
      <c r="M13" s="112"/>
    </row>
    <row r="14" spans="1:13" s="5" customFormat="1" ht="3.75" customHeight="1" x14ac:dyDescent="0.2">
      <c r="A14" s="312"/>
      <c r="B14" s="10"/>
      <c r="C14" s="10"/>
      <c r="D14" s="10"/>
      <c r="H14" s="10"/>
      <c r="I14" s="10"/>
      <c r="J14" s="10"/>
      <c r="K14" s="10"/>
      <c r="M14" s="113"/>
    </row>
    <row r="15" spans="1:13" ht="12" x14ac:dyDescent="0.2">
      <c r="B15" s="18"/>
      <c r="C15" s="18"/>
      <c r="D15" s="20" t="s">
        <v>85</v>
      </c>
      <c r="E15" s="20"/>
      <c r="F15" s="20"/>
      <c r="G15" s="20"/>
      <c r="H15" s="20"/>
      <c r="I15" s="20"/>
      <c r="J15" s="18"/>
      <c r="K15" s="17">
        <f>SUM(K20:K20)</f>
        <v>0</v>
      </c>
      <c r="L15" s="18"/>
      <c r="M15" s="109"/>
    </row>
    <row r="16" spans="1:13" ht="4.5" customHeight="1" x14ac:dyDescent="0.2">
      <c r="B16" s="18"/>
      <c r="C16" s="18"/>
      <c r="D16" s="18"/>
      <c r="E16" s="18"/>
      <c r="F16" s="18"/>
      <c r="G16" s="18"/>
      <c r="H16" s="18"/>
      <c r="I16" s="18"/>
      <c r="J16" s="18"/>
      <c r="K16" s="19"/>
      <c r="L16" s="18"/>
      <c r="M16" s="109"/>
    </row>
    <row r="17" spans="1:14" s="5" customFormat="1" ht="13.5" customHeight="1" x14ac:dyDescent="0.2">
      <c r="A17" s="312"/>
      <c r="B17" s="15"/>
      <c r="C17" s="15"/>
      <c r="D17" s="337"/>
      <c r="E17" s="332"/>
      <c r="F17" s="18"/>
      <c r="G17" s="18"/>
      <c r="H17" s="333" t="s">
        <v>227</v>
      </c>
      <c r="I17" s="377" t="s">
        <v>300</v>
      </c>
      <c r="J17" s="378"/>
      <c r="K17" s="383"/>
      <c r="L17" s="82"/>
      <c r="M17" s="109"/>
    </row>
    <row r="18" spans="1:14" s="5" customFormat="1" ht="15.75" customHeight="1" x14ac:dyDescent="0.2">
      <c r="A18" s="312"/>
      <c r="D18" s="336"/>
      <c r="E18" s="69"/>
      <c r="F18" s="381" t="s">
        <v>303</v>
      </c>
      <c r="G18" s="381"/>
      <c r="H18" s="381"/>
      <c r="I18" s="382"/>
      <c r="J18" s="18"/>
      <c r="K18" s="384"/>
      <c r="L18" s="12"/>
      <c r="M18" s="113"/>
    </row>
    <row r="19" spans="1:14" s="5" customFormat="1" ht="38.25" customHeight="1" thickBot="1" x14ac:dyDescent="0.25">
      <c r="A19" s="312"/>
      <c r="B19" s="15"/>
      <c r="C19" s="15"/>
      <c r="D19" s="71" t="s">
        <v>41</v>
      </c>
      <c r="E19" s="380" t="s">
        <v>40</v>
      </c>
      <c r="F19" s="380"/>
      <c r="G19" s="72" t="s">
        <v>46</v>
      </c>
      <c r="H19" s="72" t="s">
        <v>47</v>
      </c>
      <c r="I19" s="72" t="s">
        <v>129</v>
      </c>
      <c r="J19" s="72" t="s">
        <v>187</v>
      </c>
      <c r="K19" s="72" t="s">
        <v>84</v>
      </c>
      <c r="L19" s="12"/>
      <c r="M19" s="113"/>
    </row>
    <row r="20" spans="1:14" s="5" customFormat="1" ht="12.75" customHeight="1" x14ac:dyDescent="0.2">
      <c r="A20" s="312"/>
      <c r="B20" s="16">
        <v>1</v>
      </c>
      <c r="C20" s="16"/>
      <c r="D20" s="69">
        <f>'(DAS Use Only) Data Tables'!C18</f>
        <v>220</v>
      </c>
      <c r="E20" s="70">
        <f>Personnel!L269</f>
        <v>0</v>
      </c>
      <c r="F20" s="70">
        <f>Personnel!L377</f>
        <v>0</v>
      </c>
      <c r="G20" s="70">
        <f t="shared" ref="G20" si="0">SUM(E20:F20)</f>
        <v>0</v>
      </c>
      <c r="H20" s="70">
        <f>Personnel!L485+G20</f>
        <v>0</v>
      </c>
      <c r="I20" s="310"/>
      <c r="J20" s="309">
        <f>VLOOKUP(D20,'(DAS Use Only) Data Tables'!C$17:E$28,2,FALSE)</f>
        <v>220</v>
      </c>
      <c r="K20" s="315">
        <f>IF(I17="Yes",N20,IF(I17="No",M20,IF(I17="Not Required",N20,IF(I17="Select Answer",N23))))</f>
        <v>0</v>
      </c>
      <c r="L20" s="12"/>
      <c r="M20" s="127">
        <f t="shared" ref="M20" si="1">I20*J20</f>
        <v>0</v>
      </c>
      <c r="N20" s="5">
        <f t="shared" ref="N20" si="2">H20*J20</f>
        <v>0</v>
      </c>
    </row>
    <row r="21" spans="1:14" s="5" customFormat="1" ht="1.5" customHeight="1" x14ac:dyDescent="0.2">
      <c r="A21" s="312"/>
      <c r="B21" s="15"/>
      <c r="C21" s="15"/>
      <c r="D21" s="15"/>
      <c r="E21" s="18"/>
      <c r="F21" s="18"/>
      <c r="G21" s="18"/>
      <c r="H21" s="15"/>
      <c r="I21" s="15"/>
      <c r="J21" s="15"/>
      <c r="K21" s="15"/>
      <c r="L21" s="18"/>
      <c r="M21" s="109"/>
    </row>
    <row r="22" spans="1:14" s="5" customFormat="1" ht="1.5" customHeight="1" x14ac:dyDescent="0.2">
      <c r="A22" s="312"/>
      <c r="B22" s="21"/>
      <c r="C22" s="21"/>
      <c r="D22" s="18"/>
      <c r="E22" s="22"/>
      <c r="F22" s="18"/>
      <c r="G22" s="18"/>
      <c r="H22" s="18"/>
      <c r="I22" s="18"/>
      <c r="J22" s="18"/>
      <c r="K22" s="18"/>
      <c r="L22" s="12"/>
      <c r="M22" s="113"/>
    </row>
    <row r="23" spans="1:14" s="4" customFormat="1" ht="12.75" x14ac:dyDescent="0.2">
      <c r="A23" s="311"/>
      <c r="B23" s="13" t="s">
        <v>35</v>
      </c>
      <c r="C23" s="13"/>
      <c r="D23" s="14" t="s">
        <v>87</v>
      </c>
      <c r="E23" s="8"/>
      <c r="F23" s="8"/>
      <c r="G23" s="9"/>
      <c r="H23" s="9"/>
      <c r="I23" s="9"/>
      <c r="J23" s="9"/>
      <c r="K23" s="9"/>
      <c r="M23" s="112"/>
      <c r="N23" s="4">
        <v>0</v>
      </c>
    </row>
    <row r="24" spans="1:14" s="5" customFormat="1" ht="3" customHeight="1" x14ac:dyDescent="0.2">
      <c r="A24" s="312"/>
      <c r="B24" s="15"/>
      <c r="C24" s="15"/>
      <c r="D24" s="15"/>
      <c r="E24" s="18"/>
      <c r="F24" s="18"/>
      <c r="G24" s="18"/>
      <c r="H24" s="15"/>
      <c r="I24" s="15"/>
      <c r="J24" s="15"/>
      <c r="K24" s="15"/>
      <c r="L24" s="18"/>
      <c r="M24" s="109"/>
    </row>
    <row r="25" spans="1:14" ht="12" x14ac:dyDescent="0.2">
      <c r="B25" s="18"/>
      <c r="C25" s="18"/>
      <c r="D25" s="20" t="s">
        <v>86</v>
      </c>
      <c r="E25" s="20"/>
      <c r="F25" s="20"/>
      <c r="G25" s="20"/>
      <c r="H25" s="20"/>
      <c r="I25" s="20"/>
      <c r="J25" s="225"/>
      <c r="K25" s="17">
        <f>'Support Space'!O12</f>
        <v>0</v>
      </c>
      <c r="L25" s="18"/>
      <c r="M25" s="109"/>
    </row>
    <row r="26" spans="1:14" s="5" customFormat="1" ht="4.5" customHeight="1" x14ac:dyDescent="0.2">
      <c r="A26" s="312"/>
      <c r="B26" s="21"/>
      <c r="C26" s="21"/>
      <c r="D26" s="18"/>
      <c r="E26" s="22"/>
      <c r="F26" s="18"/>
      <c r="G26" s="18"/>
      <c r="H26" s="18"/>
      <c r="I26" s="18"/>
      <c r="J26" s="18"/>
      <c r="K26" s="18"/>
      <c r="L26" s="12"/>
      <c r="M26" s="113"/>
    </row>
    <row r="27" spans="1:14" s="5" customFormat="1" ht="3.75" customHeight="1" x14ac:dyDescent="0.2">
      <c r="A27" s="312"/>
      <c r="B27" s="21"/>
      <c r="C27" s="21"/>
      <c r="D27" s="18"/>
      <c r="E27" s="22"/>
      <c r="F27" s="18"/>
      <c r="G27" s="18"/>
      <c r="H27" s="18"/>
      <c r="I27" s="18"/>
      <c r="J27" s="18"/>
      <c r="K27" s="18"/>
      <c r="L27" s="12"/>
      <c r="M27" s="113"/>
    </row>
    <row r="28" spans="1:14" s="4" customFormat="1" ht="12.75" x14ac:dyDescent="0.2">
      <c r="A28" s="312"/>
      <c r="B28" s="13" t="s">
        <v>1</v>
      </c>
      <c r="C28" s="13"/>
      <c r="D28" s="14" t="s">
        <v>121</v>
      </c>
      <c r="E28" s="8"/>
      <c r="F28" s="8"/>
      <c r="G28" s="9"/>
      <c r="H28" s="9"/>
      <c r="I28" s="9"/>
      <c r="J28" s="9"/>
      <c r="K28" s="9"/>
      <c r="M28" s="112"/>
    </row>
    <row r="29" spans="1:14" s="5" customFormat="1" ht="3.75" customHeight="1" x14ac:dyDescent="0.2">
      <c r="A29" s="312"/>
      <c r="B29" s="15"/>
      <c r="C29" s="15"/>
      <c r="D29" s="15"/>
      <c r="E29" s="18"/>
      <c r="F29" s="18"/>
      <c r="G29" s="18"/>
      <c r="H29" s="15"/>
      <c r="I29" s="15"/>
      <c r="J29" s="15"/>
      <c r="K29" s="15"/>
      <c r="L29" s="18"/>
      <c r="M29" s="113"/>
    </row>
    <row r="30" spans="1:14" ht="12" x14ac:dyDescent="0.2">
      <c r="B30" s="18"/>
      <c r="C30" s="18"/>
      <c r="D30" s="20" t="s">
        <v>293</v>
      </c>
      <c r="E30" s="20"/>
      <c r="F30" s="20"/>
      <c r="G30" s="20"/>
      <c r="H30" s="20"/>
      <c r="I30" s="20"/>
      <c r="J30" s="18"/>
      <c r="K30" s="17">
        <f>K15+K25</f>
        <v>0</v>
      </c>
      <c r="L30" s="18"/>
      <c r="M30" s="114"/>
    </row>
    <row r="31" spans="1:14" ht="12" x14ac:dyDescent="0.2">
      <c r="B31" s="18"/>
      <c r="C31" s="18"/>
      <c r="D31" s="20" t="s">
        <v>108</v>
      </c>
      <c r="E31" s="20"/>
      <c r="F31" s="20"/>
      <c r="G31" s="20"/>
      <c r="H31" s="20"/>
      <c r="I31" s="20"/>
      <c r="J31" s="226">
        <v>0</v>
      </c>
      <c r="K31" s="17">
        <f>$K$30*J31</f>
        <v>0</v>
      </c>
      <c r="L31" s="18"/>
      <c r="M31" s="114"/>
    </row>
    <row r="32" spans="1:14" ht="3.75" customHeight="1" x14ac:dyDescent="0.2">
      <c r="B32" s="18"/>
      <c r="C32" s="18"/>
      <c r="D32" s="18"/>
      <c r="E32" s="18"/>
      <c r="F32" s="18"/>
      <c r="G32" s="18"/>
      <c r="H32" s="18"/>
      <c r="I32" s="18"/>
      <c r="J32" s="18"/>
      <c r="K32" s="19"/>
      <c r="L32" s="18"/>
    </row>
    <row r="33" spans="1:16" ht="19.5" customHeight="1" x14ac:dyDescent="0.2">
      <c r="B33" s="18"/>
      <c r="C33" s="18"/>
      <c r="D33" s="318" t="s">
        <v>121</v>
      </c>
      <c r="E33" s="18"/>
      <c r="F33" s="18"/>
      <c r="G33" s="18"/>
      <c r="H33" s="18"/>
      <c r="I33" s="18"/>
      <c r="J33" s="18"/>
      <c r="L33" s="18"/>
    </row>
    <row r="34" spans="1:16" ht="12" x14ac:dyDescent="0.2">
      <c r="B34" s="18"/>
      <c r="C34" s="18"/>
      <c r="D34" s="20" t="s">
        <v>319</v>
      </c>
      <c r="E34" s="20"/>
      <c r="F34" s="20"/>
      <c r="G34" s="20"/>
      <c r="H34" s="20"/>
      <c r="I34" s="20"/>
      <c r="J34" s="225"/>
      <c r="K34" s="38">
        <f>SUM(K30:K31)</f>
        <v>0</v>
      </c>
      <c r="L34" s="18"/>
    </row>
    <row r="35" spans="1:16" ht="12" x14ac:dyDescent="0.2">
      <c r="B35" s="18"/>
      <c r="C35" s="18"/>
      <c r="D35" s="20" t="s">
        <v>299</v>
      </c>
      <c r="E35" s="20"/>
      <c r="F35" s="20"/>
      <c r="G35" s="20"/>
      <c r="H35" s="20"/>
      <c r="I35" s="20"/>
      <c r="J35" s="227"/>
      <c r="K35" s="38">
        <f>E92</f>
        <v>0</v>
      </c>
      <c r="L35" s="18"/>
    </row>
    <row r="36" spans="1:16" s="5" customFormat="1" ht="3" customHeight="1" x14ac:dyDescent="0.2">
      <c r="A36" s="312"/>
      <c r="B36" s="21"/>
      <c r="C36" s="21"/>
      <c r="D36" s="18"/>
      <c r="E36" s="22"/>
      <c r="F36" s="18"/>
      <c r="G36" s="18"/>
      <c r="H36" s="18"/>
      <c r="I36" s="18"/>
      <c r="J36" s="18"/>
      <c r="K36" s="18"/>
      <c r="L36" s="12"/>
      <c r="M36" s="113"/>
    </row>
    <row r="37" spans="1:16" s="4" customFormat="1" ht="12.75" x14ac:dyDescent="0.2">
      <c r="A37" s="313"/>
      <c r="B37" s="13" t="s">
        <v>36</v>
      </c>
      <c r="C37" s="13"/>
      <c r="D37" s="14" t="s">
        <v>30</v>
      </c>
      <c r="E37" s="8"/>
      <c r="F37" s="9"/>
      <c r="G37" s="9"/>
      <c r="H37" s="9"/>
      <c r="I37" s="9"/>
      <c r="J37" s="9"/>
      <c r="K37" s="9"/>
      <c r="M37" s="112"/>
    </row>
    <row r="38" spans="1:16" s="5" customFormat="1" ht="6" customHeight="1" x14ac:dyDescent="0.2">
      <c r="A38" s="313"/>
      <c r="B38" s="15"/>
      <c r="C38" s="15"/>
      <c r="D38" s="15"/>
      <c r="E38" s="18"/>
      <c r="F38" s="18"/>
      <c r="G38" s="15"/>
      <c r="H38" s="15"/>
      <c r="I38" s="15"/>
      <c r="J38" s="15"/>
      <c r="K38" s="15"/>
      <c r="L38" s="18"/>
      <c r="M38" s="109"/>
      <c r="N38" s="18"/>
      <c r="O38" s="18"/>
      <c r="P38" s="18"/>
    </row>
    <row r="39" spans="1:16" ht="12" x14ac:dyDescent="0.2">
      <c r="A39" s="313"/>
      <c r="B39" s="18"/>
      <c r="C39" s="18"/>
      <c r="D39" s="20" t="s">
        <v>13</v>
      </c>
      <c r="E39" s="228"/>
      <c r="F39" s="229" t="s">
        <v>74</v>
      </c>
      <c r="G39" s="230"/>
      <c r="H39" s="86">
        <f>H20</f>
        <v>0</v>
      </c>
      <c r="I39" s="231"/>
      <c r="J39" s="225"/>
      <c r="K39" s="87"/>
      <c r="L39" s="18"/>
      <c r="M39" s="109"/>
      <c r="N39" s="18"/>
      <c r="O39" s="18"/>
      <c r="P39" s="18"/>
    </row>
    <row r="40" spans="1:16" ht="12" x14ac:dyDescent="0.2">
      <c r="A40" s="313"/>
      <c r="B40" s="18"/>
      <c r="C40" s="18"/>
      <c r="D40" s="20" t="s">
        <v>14</v>
      </c>
      <c r="E40" s="20"/>
      <c r="F40" s="20"/>
      <c r="G40" s="20"/>
      <c r="H40" s="20"/>
      <c r="I40" s="232"/>
      <c r="J40" s="233"/>
      <c r="K40" s="87"/>
      <c r="L40" s="18"/>
      <c r="M40" s="109"/>
      <c r="N40" s="18"/>
      <c r="O40" s="18"/>
      <c r="P40" s="18"/>
    </row>
    <row r="41" spans="1:16" ht="12" x14ac:dyDescent="0.2">
      <c r="A41" s="313"/>
      <c r="B41" s="18"/>
      <c r="C41" s="18"/>
      <c r="D41" s="20" t="s">
        <v>15</v>
      </c>
      <c r="E41" s="20"/>
      <c r="F41" s="20"/>
      <c r="G41" s="20"/>
      <c r="H41" s="20"/>
      <c r="I41" s="232"/>
      <c r="J41" s="233"/>
      <c r="K41" s="87"/>
      <c r="L41" s="18"/>
      <c r="M41" s="109"/>
      <c r="N41" s="18"/>
      <c r="O41" s="18"/>
      <c r="P41" s="18"/>
    </row>
    <row r="42" spans="1:16" ht="12" x14ac:dyDescent="0.2">
      <c r="A42" s="313"/>
      <c r="B42" s="18"/>
      <c r="C42" s="18"/>
      <c r="D42" s="20" t="s">
        <v>16</v>
      </c>
      <c r="E42" s="20"/>
      <c r="F42" s="20"/>
      <c r="G42" s="20"/>
      <c r="H42" s="20"/>
      <c r="I42" s="232"/>
      <c r="J42" s="233"/>
      <c r="K42" s="126">
        <f>K39+K40+K41</f>
        <v>0</v>
      </c>
      <c r="L42" s="18"/>
      <c r="M42" s="109"/>
      <c r="N42" s="18"/>
      <c r="O42" s="18"/>
      <c r="P42" s="18"/>
    </row>
    <row r="43" spans="1:16" ht="13.5" customHeight="1" x14ac:dyDescent="0.2">
      <c r="A43" s="313"/>
      <c r="B43" s="18"/>
      <c r="C43" s="18"/>
      <c r="D43" s="302" t="s">
        <v>188</v>
      </c>
      <c r="E43" s="302"/>
      <c r="F43" s="302"/>
      <c r="G43" s="302"/>
      <c r="H43" s="302"/>
      <c r="I43" s="302"/>
      <c r="J43" s="303"/>
      <c r="K43" s="304">
        <f>K39+K40+K41</f>
        <v>0</v>
      </c>
      <c r="L43" s="18"/>
      <c r="M43" s="109"/>
      <c r="N43" s="18"/>
      <c r="O43" s="18"/>
      <c r="P43" s="18"/>
    </row>
    <row r="44" spans="1:16" ht="13.5" customHeight="1" x14ac:dyDescent="0.2">
      <c r="A44" s="313"/>
      <c r="B44" s="387" t="s">
        <v>275</v>
      </c>
      <c r="C44" s="388"/>
      <c r="D44" s="398"/>
      <c r="E44" s="399"/>
      <c r="F44" s="399"/>
      <c r="G44" s="399"/>
      <c r="H44" s="399"/>
      <c r="I44" s="399"/>
      <c r="J44" s="399"/>
      <c r="K44" s="399"/>
      <c r="L44" s="18"/>
      <c r="M44" s="109"/>
      <c r="N44" s="18"/>
      <c r="O44" s="18"/>
      <c r="P44" s="18"/>
    </row>
    <row r="45" spans="1:16" ht="13.5" customHeight="1" x14ac:dyDescent="0.2">
      <c r="A45" s="313"/>
      <c r="B45" s="18"/>
      <c r="C45" s="18"/>
      <c r="D45" s="400"/>
      <c r="E45" s="400"/>
      <c r="F45" s="400"/>
      <c r="G45" s="400"/>
      <c r="H45" s="400"/>
      <c r="I45" s="400"/>
      <c r="J45" s="400"/>
      <c r="K45" s="400"/>
      <c r="L45" s="18"/>
      <c r="M45" s="109"/>
      <c r="N45" s="18"/>
      <c r="O45" s="18"/>
      <c r="P45" s="18"/>
    </row>
    <row r="46" spans="1:16" ht="13.5" customHeight="1" x14ac:dyDescent="0.2">
      <c r="A46" s="313"/>
      <c r="B46" s="18"/>
      <c r="C46" s="18"/>
      <c r="D46" s="400"/>
      <c r="E46" s="400"/>
      <c r="F46" s="400"/>
      <c r="G46" s="400"/>
      <c r="H46" s="400"/>
      <c r="I46" s="400"/>
      <c r="J46" s="400"/>
      <c r="K46" s="400"/>
      <c r="L46" s="18"/>
      <c r="M46" s="109"/>
      <c r="N46" s="18"/>
      <c r="O46" s="18"/>
      <c r="P46" s="18"/>
    </row>
    <row r="47" spans="1:16" ht="13.5" customHeight="1" x14ac:dyDescent="0.2">
      <c r="A47" s="313"/>
      <c r="B47" s="18"/>
      <c r="C47" s="18"/>
      <c r="D47" s="400"/>
      <c r="E47" s="400"/>
      <c r="F47" s="400"/>
      <c r="G47" s="400"/>
      <c r="H47" s="400"/>
      <c r="I47" s="400"/>
      <c r="J47" s="400"/>
      <c r="K47" s="400"/>
      <c r="L47" s="18"/>
      <c r="M47" s="109"/>
      <c r="N47" s="18"/>
      <c r="O47" s="18"/>
      <c r="P47" s="18"/>
    </row>
    <row r="48" spans="1:16" ht="13.5" customHeight="1" x14ac:dyDescent="0.2">
      <c r="A48" s="313"/>
      <c r="B48" s="18"/>
      <c r="C48" s="18"/>
      <c r="D48" s="400"/>
      <c r="E48" s="400"/>
      <c r="F48" s="400"/>
      <c r="G48" s="400"/>
      <c r="H48" s="400"/>
      <c r="I48" s="400"/>
      <c r="J48" s="400"/>
      <c r="K48" s="400"/>
      <c r="L48" s="18"/>
      <c r="M48" s="109"/>
      <c r="N48" s="18"/>
      <c r="O48" s="18"/>
      <c r="P48" s="18"/>
    </row>
    <row r="49" spans="1:16" ht="13.5" customHeight="1" x14ac:dyDescent="0.2">
      <c r="A49" s="313"/>
      <c r="B49" s="18"/>
      <c r="C49" s="18"/>
      <c r="D49" s="400"/>
      <c r="E49" s="400"/>
      <c r="F49" s="400"/>
      <c r="G49" s="400"/>
      <c r="H49" s="400"/>
      <c r="I49" s="400"/>
      <c r="J49" s="400"/>
      <c r="K49" s="400"/>
      <c r="L49" s="18"/>
      <c r="M49" s="109"/>
      <c r="N49" s="18"/>
      <c r="O49" s="18"/>
      <c r="P49" s="18"/>
    </row>
    <row r="50" spans="1:16" ht="13.5" customHeight="1" x14ac:dyDescent="0.2">
      <c r="A50" s="313"/>
      <c r="B50" s="18"/>
      <c r="C50" s="18"/>
      <c r="D50" s="400"/>
      <c r="E50" s="400"/>
      <c r="F50" s="400"/>
      <c r="G50" s="400"/>
      <c r="H50" s="400"/>
      <c r="I50" s="400"/>
      <c r="J50" s="400"/>
      <c r="K50" s="400"/>
      <c r="L50" s="18"/>
      <c r="M50" s="109"/>
      <c r="N50" s="18"/>
      <c r="O50" s="18"/>
      <c r="P50" s="18"/>
    </row>
    <row r="51" spans="1:16" ht="13.5" customHeight="1" x14ac:dyDescent="0.2">
      <c r="A51" s="313"/>
      <c r="B51" s="18"/>
      <c r="C51" s="18"/>
      <c r="D51" s="400"/>
      <c r="E51" s="400"/>
      <c r="F51" s="400"/>
      <c r="G51" s="400"/>
      <c r="H51" s="400"/>
      <c r="I51" s="400"/>
      <c r="J51" s="400"/>
      <c r="K51" s="400"/>
      <c r="L51" s="18"/>
      <c r="M51" s="109"/>
      <c r="N51" s="18"/>
      <c r="O51" s="18"/>
      <c r="P51" s="18"/>
    </row>
    <row r="52" spans="1:16" ht="13.5" customHeight="1" x14ac:dyDescent="0.2">
      <c r="A52" s="313"/>
      <c r="B52" s="18"/>
      <c r="C52" s="18"/>
      <c r="D52" s="400"/>
      <c r="E52" s="400"/>
      <c r="F52" s="400"/>
      <c r="G52" s="400"/>
      <c r="H52" s="400"/>
      <c r="I52" s="400"/>
      <c r="J52" s="400"/>
      <c r="K52" s="400"/>
      <c r="L52" s="18"/>
      <c r="M52" s="109"/>
      <c r="N52" s="18"/>
      <c r="O52" s="18"/>
      <c r="P52" s="18"/>
    </row>
    <row r="53" spans="1:16" ht="13.5" customHeight="1" x14ac:dyDescent="0.2">
      <c r="A53" s="313"/>
      <c r="B53" s="18"/>
      <c r="C53" s="18"/>
      <c r="D53" s="400"/>
      <c r="E53" s="400"/>
      <c r="F53" s="400"/>
      <c r="G53" s="400"/>
      <c r="H53" s="400"/>
      <c r="I53" s="400"/>
      <c r="J53" s="400"/>
      <c r="K53" s="400"/>
      <c r="L53" s="18"/>
      <c r="M53" s="109"/>
      <c r="N53" s="18"/>
      <c r="O53" s="18"/>
      <c r="P53" s="18"/>
    </row>
    <row r="54" spans="1:16" ht="13.5" customHeight="1" x14ac:dyDescent="0.2">
      <c r="A54" s="313"/>
      <c r="B54" s="18"/>
      <c r="C54" s="18"/>
      <c r="D54" s="400"/>
      <c r="E54" s="400"/>
      <c r="F54" s="400"/>
      <c r="G54" s="400"/>
      <c r="H54" s="400"/>
      <c r="I54" s="400"/>
      <c r="J54" s="400"/>
      <c r="K54" s="400"/>
      <c r="L54" s="18"/>
      <c r="M54" s="109"/>
      <c r="N54" s="18"/>
      <c r="O54" s="18"/>
      <c r="P54" s="18"/>
    </row>
    <row r="55" spans="1:16" ht="13.5" customHeight="1" x14ac:dyDescent="0.2">
      <c r="A55" s="313"/>
      <c r="B55" s="18"/>
      <c r="C55" s="18"/>
      <c r="D55" s="400"/>
      <c r="E55" s="400"/>
      <c r="F55" s="400"/>
      <c r="G55" s="400"/>
      <c r="H55" s="400"/>
      <c r="I55" s="400"/>
      <c r="J55" s="400"/>
      <c r="K55" s="400"/>
      <c r="L55" s="18"/>
      <c r="M55" s="109"/>
      <c r="N55" s="18"/>
      <c r="O55" s="18"/>
      <c r="P55" s="18"/>
    </row>
    <row r="56" spans="1:16" ht="13.5" customHeight="1" x14ac:dyDescent="0.2">
      <c r="A56" s="313"/>
      <c r="B56" s="18"/>
      <c r="C56" s="18"/>
      <c r="D56" s="400"/>
      <c r="E56" s="400"/>
      <c r="F56" s="400"/>
      <c r="G56" s="400"/>
      <c r="H56" s="400"/>
      <c r="I56" s="400"/>
      <c r="J56" s="400"/>
      <c r="K56" s="400"/>
      <c r="L56" s="18"/>
      <c r="M56" s="109"/>
      <c r="N56" s="18"/>
      <c r="O56" s="18"/>
      <c r="P56" s="18"/>
    </row>
    <row r="57" spans="1:16" ht="13.5" customHeight="1" x14ac:dyDescent="0.2">
      <c r="A57" s="313"/>
      <c r="B57" s="18"/>
      <c r="C57" s="18"/>
      <c r="D57" s="400"/>
      <c r="E57" s="400"/>
      <c r="F57" s="400"/>
      <c r="G57" s="400"/>
      <c r="H57" s="400"/>
      <c r="I57" s="400"/>
      <c r="J57" s="400"/>
      <c r="K57" s="400"/>
      <c r="L57" s="18"/>
      <c r="M57" s="109"/>
      <c r="N57" s="18"/>
      <c r="O57" s="18"/>
      <c r="P57" s="18"/>
    </row>
    <row r="58" spans="1:16" ht="13.5" customHeight="1" x14ac:dyDescent="0.2">
      <c r="A58" s="313"/>
      <c r="B58" s="18"/>
      <c r="C58" s="18"/>
      <c r="D58" s="400"/>
      <c r="E58" s="400"/>
      <c r="F58" s="400"/>
      <c r="G58" s="400"/>
      <c r="H58" s="400"/>
      <c r="I58" s="400"/>
      <c r="J58" s="400"/>
      <c r="K58" s="400"/>
      <c r="L58" s="18"/>
      <c r="M58" s="109"/>
      <c r="N58" s="18"/>
      <c r="O58" s="18"/>
      <c r="P58" s="18"/>
    </row>
    <row r="59" spans="1:16" ht="13.5" customHeight="1" x14ac:dyDescent="0.2">
      <c r="A59" s="313"/>
      <c r="B59" s="18"/>
      <c r="C59" s="18"/>
      <c r="D59" s="400"/>
      <c r="E59" s="400"/>
      <c r="F59" s="400"/>
      <c r="G59" s="400"/>
      <c r="H59" s="400"/>
      <c r="I59" s="400"/>
      <c r="J59" s="400"/>
      <c r="K59" s="400"/>
      <c r="L59" s="18"/>
      <c r="M59" s="109"/>
      <c r="N59" s="18"/>
      <c r="O59" s="18"/>
      <c r="P59" s="18"/>
    </row>
    <row r="60" spans="1:16" ht="13.5" customHeight="1" x14ac:dyDescent="0.2">
      <c r="A60" s="313"/>
      <c r="B60" s="18"/>
      <c r="C60" s="18"/>
      <c r="D60" s="400"/>
      <c r="E60" s="400"/>
      <c r="F60" s="400"/>
      <c r="G60" s="400"/>
      <c r="H60" s="400"/>
      <c r="I60" s="400"/>
      <c r="J60" s="400"/>
      <c r="K60" s="400"/>
      <c r="L60" s="18"/>
      <c r="M60" s="109"/>
      <c r="N60" s="18"/>
      <c r="O60" s="18"/>
      <c r="P60" s="18"/>
    </row>
    <row r="61" spans="1:16" ht="13.5" customHeight="1" x14ac:dyDescent="0.2">
      <c r="A61" s="313"/>
      <c r="B61" s="18"/>
      <c r="C61" s="18"/>
      <c r="D61" s="400"/>
      <c r="E61" s="400"/>
      <c r="F61" s="400"/>
      <c r="G61" s="400"/>
      <c r="H61" s="400"/>
      <c r="I61" s="400"/>
      <c r="J61" s="400"/>
      <c r="K61" s="400"/>
      <c r="L61" s="18"/>
      <c r="M61" s="109"/>
      <c r="N61" s="18"/>
      <c r="O61" s="18"/>
      <c r="P61" s="18"/>
    </row>
    <row r="62" spans="1:16" ht="13.5" customHeight="1" x14ac:dyDescent="0.2">
      <c r="A62" s="313"/>
      <c r="B62" s="18"/>
      <c r="C62" s="18"/>
      <c r="D62" s="400"/>
      <c r="E62" s="400"/>
      <c r="F62" s="400"/>
      <c r="G62" s="400"/>
      <c r="H62" s="400"/>
      <c r="I62" s="400"/>
      <c r="J62" s="400"/>
      <c r="K62" s="400"/>
      <c r="L62" s="18"/>
      <c r="M62" s="109"/>
      <c r="N62" s="18"/>
      <c r="O62" s="18"/>
      <c r="P62" s="18"/>
    </row>
    <row r="63" spans="1:16" ht="13.5" customHeight="1" x14ac:dyDescent="0.2">
      <c r="A63" s="313"/>
      <c r="B63" s="18"/>
      <c r="C63" s="18"/>
      <c r="D63" s="400"/>
      <c r="E63" s="400"/>
      <c r="F63" s="400"/>
      <c r="G63" s="400"/>
      <c r="H63" s="400"/>
      <c r="I63" s="400"/>
      <c r="J63" s="400"/>
      <c r="K63" s="400"/>
      <c r="L63" s="18"/>
      <c r="M63" s="109"/>
      <c r="N63" s="18"/>
      <c r="O63" s="18"/>
      <c r="P63" s="18"/>
    </row>
    <row r="64" spans="1:16" ht="13.5" customHeight="1" x14ac:dyDescent="0.2">
      <c r="A64" s="313"/>
      <c r="B64" s="18"/>
      <c r="C64" s="18"/>
      <c r="D64" s="400"/>
      <c r="E64" s="400"/>
      <c r="F64" s="400"/>
      <c r="G64" s="400"/>
      <c r="H64" s="400"/>
      <c r="I64" s="400"/>
      <c r="J64" s="400"/>
      <c r="K64" s="400"/>
      <c r="L64" s="18"/>
      <c r="M64" s="109"/>
      <c r="N64" s="18"/>
      <c r="O64" s="18"/>
      <c r="P64" s="18"/>
    </row>
    <row r="65" spans="1:16" ht="13.5" customHeight="1" x14ac:dyDescent="0.2">
      <c r="A65" s="313"/>
      <c r="B65" s="18"/>
      <c r="C65" s="18"/>
      <c r="D65" s="400"/>
      <c r="E65" s="400"/>
      <c r="F65" s="400"/>
      <c r="G65" s="400"/>
      <c r="H65" s="400"/>
      <c r="I65" s="400"/>
      <c r="J65" s="400"/>
      <c r="K65" s="400"/>
      <c r="L65" s="18"/>
      <c r="M65" s="109"/>
      <c r="N65" s="18"/>
      <c r="O65" s="18"/>
      <c r="P65" s="18"/>
    </row>
    <row r="66" spans="1:16" s="5" customFormat="1" ht="12.75" x14ac:dyDescent="0.2">
      <c r="A66" s="313"/>
      <c r="B66" s="21"/>
      <c r="C66" s="21"/>
      <c r="D66" s="400"/>
      <c r="E66" s="400"/>
      <c r="F66" s="400"/>
      <c r="G66" s="400"/>
      <c r="H66" s="400"/>
      <c r="I66" s="400"/>
      <c r="J66" s="400"/>
      <c r="K66" s="400"/>
      <c r="L66" s="12"/>
      <c r="M66" s="113"/>
    </row>
    <row r="67" spans="1:16" s="4" customFormat="1" ht="0.95" customHeight="1" x14ac:dyDescent="0.2">
      <c r="A67" s="313">
        <v>70</v>
      </c>
      <c r="B67" s="222"/>
      <c r="C67" s="222"/>
      <c r="D67" s="220"/>
      <c r="E67" s="221"/>
      <c r="M67" s="112"/>
    </row>
    <row r="68" spans="1:16" s="18" customFormat="1" ht="0.95" customHeight="1" x14ac:dyDescent="0.2">
      <c r="A68" s="313">
        <v>72</v>
      </c>
      <c r="B68" s="21"/>
      <c r="C68" s="21"/>
      <c r="E68" s="22"/>
      <c r="M68" s="109"/>
    </row>
    <row r="69" spans="1:16" s="18" customFormat="1" ht="0.95" customHeight="1" x14ac:dyDescent="0.2">
      <c r="A69" s="313">
        <v>73</v>
      </c>
      <c r="D69" s="379"/>
      <c r="E69" s="379"/>
      <c r="F69" s="379"/>
      <c r="G69" s="379"/>
      <c r="H69" s="379"/>
      <c r="I69" s="379"/>
      <c r="J69" s="379"/>
      <c r="K69" s="379"/>
      <c r="M69" s="109"/>
    </row>
    <row r="70" spans="1:16" s="18" customFormat="1" ht="0.95" customHeight="1" x14ac:dyDescent="0.25">
      <c r="A70" s="313">
        <v>74</v>
      </c>
      <c r="D70" s="379"/>
      <c r="E70" s="379"/>
      <c r="F70" s="379"/>
      <c r="G70" s="379"/>
      <c r="H70" s="379"/>
      <c r="I70" s="379"/>
      <c r="J70" s="379"/>
      <c r="K70" s="379"/>
      <c r="M70" s="115"/>
    </row>
    <row r="71" spans="1:16" s="18" customFormat="1" ht="0.95" customHeight="1" x14ac:dyDescent="0.2">
      <c r="A71" s="313">
        <v>76</v>
      </c>
      <c r="D71" s="379"/>
      <c r="E71" s="379"/>
      <c r="F71" s="379"/>
      <c r="G71" s="379"/>
      <c r="H71" s="379"/>
      <c r="I71" s="379"/>
      <c r="J71" s="379"/>
      <c r="K71" s="379"/>
      <c r="M71" s="109"/>
    </row>
    <row r="72" spans="1:16" s="18" customFormat="1" ht="0.95" customHeight="1" x14ac:dyDescent="0.2">
      <c r="A72" s="313">
        <v>78</v>
      </c>
      <c r="D72" s="379"/>
      <c r="E72" s="379"/>
      <c r="F72" s="379"/>
      <c r="G72" s="379"/>
      <c r="H72" s="379"/>
      <c r="I72" s="379"/>
      <c r="J72" s="379"/>
      <c r="K72" s="379"/>
      <c r="M72" s="109"/>
    </row>
    <row r="73" spans="1:16" s="18" customFormat="1" ht="0.95" customHeight="1" x14ac:dyDescent="0.2">
      <c r="A73" s="313">
        <v>79</v>
      </c>
      <c r="D73" s="379"/>
      <c r="E73" s="379"/>
      <c r="F73" s="379"/>
      <c r="G73" s="379"/>
      <c r="H73" s="379"/>
      <c r="I73" s="379"/>
      <c r="J73" s="379"/>
      <c r="K73" s="379"/>
      <c r="M73" s="109"/>
    </row>
    <row r="74" spans="1:16" s="18" customFormat="1" ht="0.95" customHeight="1" x14ac:dyDescent="0.2">
      <c r="A74" s="313">
        <v>82</v>
      </c>
      <c r="D74" s="379"/>
      <c r="E74" s="379"/>
      <c r="F74" s="379"/>
      <c r="G74" s="379"/>
      <c r="H74" s="379"/>
      <c r="I74" s="379"/>
      <c r="J74" s="379"/>
      <c r="K74" s="379"/>
      <c r="M74" s="109"/>
    </row>
    <row r="75" spans="1:16" s="18" customFormat="1" ht="0.95" customHeight="1" x14ac:dyDescent="0.2">
      <c r="A75" s="313">
        <v>83</v>
      </c>
      <c r="D75" s="379"/>
      <c r="E75" s="379"/>
      <c r="F75" s="379"/>
      <c r="G75" s="379"/>
      <c r="H75" s="379"/>
      <c r="I75" s="379"/>
      <c r="J75" s="379"/>
      <c r="K75" s="379"/>
      <c r="M75" s="109"/>
    </row>
    <row r="76" spans="1:16" s="18" customFormat="1" ht="0.95" customHeight="1" x14ac:dyDescent="0.2">
      <c r="A76" s="313"/>
      <c r="D76" s="137"/>
      <c r="E76" s="137"/>
      <c r="F76" s="137"/>
      <c r="G76" s="137"/>
      <c r="H76" s="137"/>
      <c r="I76" s="137"/>
      <c r="J76" s="137"/>
      <c r="K76" s="137"/>
      <c r="M76" s="109"/>
    </row>
    <row r="77" spans="1:16" s="18" customFormat="1" ht="0.95" customHeight="1" x14ac:dyDescent="0.2">
      <c r="A77" s="313"/>
      <c r="D77" s="137"/>
      <c r="E77" s="137"/>
      <c r="F77" s="137"/>
      <c r="G77" s="137"/>
      <c r="H77" s="137"/>
      <c r="I77" s="137"/>
      <c r="J77" s="137"/>
      <c r="K77" s="137"/>
      <c r="M77" s="109"/>
    </row>
    <row r="78" spans="1:16" s="18" customFormat="1" ht="0.95" customHeight="1" x14ac:dyDescent="0.2">
      <c r="A78" s="313"/>
      <c r="D78" s="137"/>
      <c r="E78" s="137"/>
      <c r="F78" s="137"/>
      <c r="G78" s="137"/>
      <c r="H78" s="137"/>
      <c r="I78" s="137"/>
      <c r="J78" s="137"/>
      <c r="K78" s="137"/>
      <c r="M78" s="109"/>
    </row>
    <row r="79" spans="1:16" s="18" customFormat="1" ht="0.95" customHeight="1" x14ac:dyDescent="0.2">
      <c r="A79" s="313"/>
      <c r="D79" s="137"/>
      <c r="E79" s="137"/>
      <c r="F79" s="137"/>
      <c r="G79" s="137"/>
      <c r="H79" s="137"/>
      <c r="I79" s="137"/>
      <c r="J79" s="137"/>
      <c r="K79" s="137"/>
      <c r="M79" s="109"/>
    </row>
    <row r="80" spans="1:16" s="18" customFormat="1" ht="0.95" customHeight="1" x14ac:dyDescent="0.2">
      <c r="A80" s="313"/>
      <c r="D80" s="137"/>
      <c r="E80" s="137"/>
      <c r="F80" s="137"/>
      <c r="G80" s="137"/>
      <c r="H80" s="137"/>
      <c r="I80" s="137"/>
      <c r="J80" s="137"/>
      <c r="K80" s="137"/>
      <c r="M80" s="109"/>
    </row>
    <row r="81" spans="1:13" s="18" customFormat="1" ht="0.95" customHeight="1" x14ac:dyDescent="0.2">
      <c r="A81" s="313"/>
      <c r="D81" s="137"/>
      <c r="E81" s="137"/>
      <c r="F81" s="137"/>
      <c r="G81" s="137"/>
      <c r="H81" s="137"/>
      <c r="I81" s="137"/>
      <c r="J81" s="137"/>
      <c r="K81" s="137"/>
      <c r="M81" s="109"/>
    </row>
    <row r="82" spans="1:13" s="18" customFormat="1" ht="0.95" customHeight="1" x14ac:dyDescent="0.2">
      <c r="A82" s="313"/>
      <c r="D82" s="137"/>
      <c r="E82" s="137"/>
      <c r="F82" s="137"/>
      <c r="G82" s="137"/>
      <c r="H82" s="137"/>
      <c r="I82" s="137"/>
      <c r="J82" s="137"/>
      <c r="K82" s="137"/>
      <c r="M82" s="109"/>
    </row>
    <row r="83" spans="1:13" s="18" customFormat="1" ht="2.1" customHeight="1" x14ac:dyDescent="0.2">
      <c r="A83" s="313">
        <v>87</v>
      </c>
      <c r="M83" s="109"/>
    </row>
    <row r="84" spans="1:13" ht="12.75" x14ac:dyDescent="0.2">
      <c r="A84" s="313">
        <v>70</v>
      </c>
      <c r="B84" s="216" t="s">
        <v>31</v>
      </c>
      <c r="C84" s="216"/>
      <c r="D84" s="217"/>
      <c r="E84" s="218"/>
      <c r="F84" s="219"/>
      <c r="G84" s="219"/>
      <c r="H84" s="219"/>
      <c r="I84" s="219"/>
      <c r="J84" s="219"/>
      <c r="K84" s="219"/>
    </row>
    <row r="85" spans="1:13" s="18" customFormat="1" ht="2.25" customHeight="1" x14ac:dyDescent="0.2">
      <c r="A85" s="313">
        <v>71</v>
      </c>
      <c r="B85" s="21"/>
      <c r="C85" s="21"/>
      <c r="E85" s="22"/>
      <c r="M85" s="109"/>
    </row>
    <row r="86" spans="1:13" s="18" customFormat="1" ht="2.25" customHeight="1" x14ac:dyDescent="0.2">
      <c r="A86" s="313">
        <v>72</v>
      </c>
      <c r="B86" s="21"/>
      <c r="C86" s="21"/>
      <c r="E86" s="22"/>
      <c r="M86" s="109"/>
    </row>
    <row r="87" spans="1:13" s="18" customFormat="1" ht="12" x14ac:dyDescent="0.2">
      <c r="A87" s="313">
        <v>73</v>
      </c>
      <c r="B87" s="306"/>
      <c r="D87" s="18" t="s">
        <v>70</v>
      </c>
      <c r="E87" s="88"/>
      <c r="F87" s="88"/>
      <c r="G87" s="89"/>
      <c r="H87" s="88"/>
      <c r="L87" s="109"/>
    </row>
    <row r="88" spans="1:13" s="18" customFormat="1" ht="14.25" customHeight="1" x14ac:dyDescent="0.25">
      <c r="A88" s="313">
        <v>74</v>
      </c>
      <c r="B88"/>
      <c r="E88" s="88"/>
      <c r="F88" s="88"/>
      <c r="G88" s="89"/>
      <c r="H88" s="88"/>
      <c r="L88" s="115"/>
    </row>
    <row r="89" spans="1:13" s="18" customFormat="1" ht="12" x14ac:dyDescent="0.2">
      <c r="A89" s="313">
        <v>75</v>
      </c>
      <c r="E89" s="88"/>
      <c r="F89" s="88"/>
      <c r="G89" s="89"/>
      <c r="H89" s="88"/>
      <c r="L89" s="109"/>
    </row>
    <row r="90" spans="1:13" s="18" customFormat="1" ht="2.25" customHeight="1" x14ac:dyDescent="0.2">
      <c r="A90" s="313">
        <v>76</v>
      </c>
      <c r="E90" s="61"/>
      <c r="G90" s="59"/>
      <c r="H90" s="75"/>
      <c r="I90" s="76"/>
      <c r="J90" s="75"/>
      <c r="K90" s="77"/>
      <c r="M90" s="109"/>
    </row>
    <row r="91" spans="1:13" s="18" customFormat="1" ht="2.25" customHeight="1" thickBot="1" x14ac:dyDescent="0.25">
      <c r="A91" s="313">
        <v>77</v>
      </c>
      <c r="E91" s="61"/>
      <c r="G91" s="59"/>
      <c r="H91" s="75"/>
      <c r="I91" s="76"/>
      <c r="J91" s="75"/>
      <c r="K91" s="77"/>
      <c r="M91" s="109"/>
    </row>
    <row r="92" spans="1:13" s="18" customFormat="1" ht="12.2" customHeight="1" thickTop="1" x14ac:dyDescent="0.2">
      <c r="A92" s="313">
        <v>78</v>
      </c>
      <c r="B92" s="368" t="s">
        <v>305</v>
      </c>
      <c r="C92" s="369"/>
      <c r="D92" s="370"/>
      <c r="E92" s="87"/>
      <c r="F92" s="39" t="s">
        <v>128</v>
      </c>
      <c r="G92" s="389" t="s">
        <v>315</v>
      </c>
      <c r="H92" s="390"/>
      <c r="I92" s="390"/>
      <c r="J92" s="390"/>
      <c r="K92" s="391"/>
    </row>
    <row r="93" spans="1:13" s="18" customFormat="1" ht="12.2" customHeight="1" x14ac:dyDescent="0.2">
      <c r="A93" s="313"/>
      <c r="B93" s="368" t="s">
        <v>307</v>
      </c>
      <c r="C93" s="369"/>
      <c r="D93" s="370"/>
      <c r="E93" s="104"/>
      <c r="F93" s="39" t="s">
        <v>152</v>
      </c>
      <c r="G93" s="392"/>
      <c r="H93" s="393"/>
      <c r="I93" s="393"/>
      <c r="J93" s="393"/>
      <c r="K93" s="394"/>
    </row>
    <row r="94" spans="1:13" s="18" customFormat="1" ht="12.2" customHeight="1" x14ac:dyDescent="0.2">
      <c r="A94" s="313">
        <v>79</v>
      </c>
      <c r="B94" s="368" t="s">
        <v>18</v>
      </c>
      <c r="C94" s="369"/>
      <c r="D94" s="369"/>
      <c r="E94" s="103"/>
      <c r="F94" s="61"/>
      <c r="G94" s="392"/>
      <c r="H94" s="393"/>
      <c r="I94" s="393"/>
      <c r="J94" s="393"/>
      <c r="K94" s="394"/>
    </row>
    <row r="95" spans="1:13" s="18" customFormat="1" ht="12.2" customHeight="1" x14ac:dyDescent="0.2">
      <c r="A95" s="313">
        <v>80</v>
      </c>
      <c r="B95" s="368" t="s">
        <v>19</v>
      </c>
      <c r="C95" s="369"/>
      <c r="D95" s="369"/>
      <c r="E95" s="90"/>
      <c r="F95" s="61"/>
      <c r="G95" s="392"/>
      <c r="H95" s="393"/>
      <c r="I95" s="393"/>
      <c r="J95" s="393"/>
      <c r="K95" s="394"/>
    </row>
    <row r="96" spans="1:13" s="18" customFormat="1" ht="2.25" customHeight="1" x14ac:dyDescent="0.2">
      <c r="A96" s="313">
        <v>81</v>
      </c>
      <c r="B96" s="61"/>
      <c r="C96" s="61"/>
      <c r="D96" s="61"/>
      <c r="E96" s="15"/>
      <c r="F96" s="61"/>
      <c r="G96" s="392"/>
      <c r="H96" s="393"/>
      <c r="I96" s="393"/>
      <c r="J96" s="393"/>
      <c r="K96" s="394"/>
    </row>
    <row r="97" spans="1:13" s="18" customFormat="1" ht="2.25" customHeight="1" x14ac:dyDescent="0.2">
      <c r="A97" s="313">
        <v>82</v>
      </c>
      <c r="B97" s="61"/>
      <c r="C97" s="61"/>
      <c r="D97" s="61"/>
      <c r="E97" s="15"/>
      <c r="F97" s="61"/>
      <c r="G97" s="392"/>
      <c r="H97" s="393"/>
      <c r="I97" s="393"/>
      <c r="J97" s="393"/>
      <c r="K97" s="394"/>
    </row>
    <row r="98" spans="1:13" s="18" customFormat="1" ht="10.5" customHeight="1" x14ac:dyDescent="0.2">
      <c r="A98" s="313">
        <v>83</v>
      </c>
      <c r="B98" s="368" t="s">
        <v>306</v>
      </c>
      <c r="C98" s="369"/>
      <c r="D98" s="370"/>
      <c r="E98" s="265" t="e">
        <f>E93/E92</f>
        <v>#DIV/0!</v>
      </c>
      <c r="F98" s="39" t="s">
        <v>298</v>
      </c>
      <c r="G98" s="392"/>
      <c r="H98" s="393"/>
      <c r="I98" s="393"/>
      <c r="J98" s="393"/>
      <c r="K98" s="394"/>
    </row>
    <row r="99" spans="1:13" s="18" customFormat="1" ht="12.75" x14ac:dyDescent="0.2">
      <c r="A99" s="313">
        <v>84</v>
      </c>
      <c r="B99" s="368" t="s">
        <v>71</v>
      </c>
      <c r="C99" s="369"/>
      <c r="D99" s="370"/>
      <c r="E99" s="91"/>
      <c r="F99" s="39"/>
      <c r="G99" s="392"/>
      <c r="H99" s="393"/>
      <c r="I99" s="393"/>
      <c r="J99" s="393"/>
      <c r="K99" s="394"/>
    </row>
    <row r="100" spans="1:13" s="18" customFormat="1" ht="18.75" customHeight="1" x14ac:dyDescent="0.2">
      <c r="A100" s="313">
        <v>85</v>
      </c>
      <c r="B100" s="368" t="s">
        <v>72</v>
      </c>
      <c r="C100" s="369"/>
      <c r="D100" s="369"/>
      <c r="E100" s="92"/>
      <c r="G100" s="392"/>
      <c r="H100" s="393"/>
      <c r="I100" s="393"/>
      <c r="J100" s="393"/>
      <c r="K100" s="394"/>
    </row>
    <row r="101" spans="1:13" s="18" customFormat="1" ht="18" customHeight="1" thickBot="1" x14ac:dyDescent="0.25">
      <c r="A101" s="313">
        <v>86</v>
      </c>
      <c r="B101" s="368" t="s">
        <v>73</v>
      </c>
      <c r="C101" s="369"/>
      <c r="D101" s="370"/>
      <c r="E101" s="317"/>
      <c r="F101" s="39"/>
      <c r="G101" s="395"/>
      <c r="H101" s="396"/>
      <c r="I101" s="396"/>
      <c r="J101" s="396"/>
      <c r="K101" s="397"/>
    </row>
    <row r="102" spans="1:13" s="18" customFormat="1" ht="1.5" customHeight="1" thickTop="1" x14ac:dyDescent="0.2">
      <c r="A102" s="313">
        <v>87</v>
      </c>
      <c r="M102" s="109"/>
    </row>
    <row r="103" spans="1:13" s="18" customFormat="1" ht="2.25" customHeight="1" x14ac:dyDescent="0.2">
      <c r="A103" s="313">
        <v>88</v>
      </c>
      <c r="M103" s="109"/>
    </row>
    <row r="104" spans="1:13" ht="12.75" x14ac:dyDescent="0.2">
      <c r="A104" s="313">
        <v>89</v>
      </c>
      <c r="B104" s="216" t="s">
        <v>32</v>
      </c>
      <c r="C104" s="216"/>
      <c r="D104" s="217"/>
      <c r="E104" s="218"/>
      <c r="F104" s="219"/>
      <c r="G104" s="219"/>
      <c r="H104" s="219"/>
      <c r="I104" s="219"/>
      <c r="J104" s="219"/>
      <c r="K104" s="219"/>
    </row>
    <row r="105" spans="1:13" s="18" customFormat="1" ht="2.25" customHeight="1" x14ac:dyDescent="0.2">
      <c r="A105" s="313">
        <v>90</v>
      </c>
      <c r="B105" s="21"/>
      <c r="C105" s="21"/>
      <c r="E105" s="22"/>
      <c r="M105" s="109"/>
    </row>
    <row r="106" spans="1:13" s="18" customFormat="1" ht="2.25" customHeight="1" x14ac:dyDescent="0.2">
      <c r="A106" s="313">
        <v>91</v>
      </c>
      <c r="B106" s="21"/>
      <c r="C106" s="21"/>
      <c r="E106" s="22"/>
      <c r="M106" s="109"/>
    </row>
    <row r="107" spans="1:13" s="18" customFormat="1" ht="13.5" customHeight="1" x14ac:dyDescent="0.2">
      <c r="A107" s="313">
        <v>92</v>
      </c>
      <c r="B107" s="78" t="s">
        <v>224</v>
      </c>
      <c r="I107" s="373"/>
      <c r="J107" s="374"/>
      <c r="K107" s="18" t="s">
        <v>128</v>
      </c>
      <c r="L107" s="82"/>
      <c r="M107" s="109"/>
    </row>
    <row r="108" spans="1:13" s="18" customFormat="1" ht="3.2" customHeight="1" x14ac:dyDescent="0.2">
      <c r="A108" s="313">
        <v>93</v>
      </c>
      <c r="B108" s="78"/>
      <c r="I108" s="76"/>
      <c r="J108" s="39"/>
      <c r="M108" s="109"/>
    </row>
    <row r="109" spans="1:13" s="18" customFormat="1" ht="13.5" customHeight="1" x14ac:dyDescent="0.2">
      <c r="A109" s="313">
        <v>94</v>
      </c>
      <c r="B109" s="78" t="s">
        <v>69</v>
      </c>
      <c r="I109" s="375"/>
      <c r="J109" s="376" t="s">
        <v>6</v>
      </c>
      <c r="M109" s="109"/>
    </row>
    <row r="110" spans="1:13" s="18" customFormat="1" ht="4.5" customHeight="1" x14ac:dyDescent="0.2">
      <c r="A110" s="313">
        <v>95</v>
      </c>
      <c r="M110" s="109"/>
    </row>
    <row r="111" spans="1:13" s="18" customFormat="1" ht="36" customHeight="1" x14ac:dyDescent="0.2">
      <c r="A111" s="313">
        <v>96</v>
      </c>
      <c r="B111" s="372" t="s">
        <v>225</v>
      </c>
      <c r="C111" s="372"/>
      <c r="D111" s="372"/>
      <c r="E111" s="372"/>
      <c r="F111" s="372"/>
      <c r="G111" s="372"/>
      <c r="H111" s="372"/>
      <c r="I111" s="372"/>
      <c r="J111" s="372"/>
      <c r="K111" s="372"/>
      <c r="M111" s="109"/>
    </row>
    <row r="112" spans="1:13" s="18" customFormat="1" ht="2.25" customHeight="1" x14ac:dyDescent="0.2">
      <c r="A112" s="313">
        <v>97</v>
      </c>
      <c r="M112" s="109"/>
    </row>
    <row r="113" spans="1:13" ht="12.75" x14ac:dyDescent="0.2">
      <c r="A113" s="313">
        <v>98</v>
      </c>
      <c r="B113" s="216" t="s">
        <v>33</v>
      </c>
      <c r="C113" s="216"/>
      <c r="D113" s="217"/>
      <c r="E113" s="218"/>
      <c r="F113" s="219"/>
      <c r="G113" s="219"/>
      <c r="H113" s="219"/>
      <c r="I113" s="219"/>
      <c r="J113" s="219"/>
      <c r="K113" s="219"/>
    </row>
    <row r="114" spans="1:13" s="18" customFormat="1" ht="2.25" customHeight="1" x14ac:dyDescent="0.2">
      <c r="A114" s="313">
        <v>99</v>
      </c>
      <c r="B114" s="21"/>
      <c r="C114" s="21"/>
      <c r="E114" s="22"/>
      <c r="M114" s="109"/>
    </row>
    <row r="115" spans="1:13" s="18" customFormat="1" ht="13.5" customHeight="1" x14ac:dyDescent="0.2">
      <c r="A115" s="313">
        <v>100</v>
      </c>
      <c r="B115" s="78" t="s">
        <v>189</v>
      </c>
      <c r="C115" s="78"/>
      <c r="D115" s="78"/>
      <c r="E115" s="78"/>
      <c r="F115" s="78"/>
      <c r="G115" s="78"/>
      <c r="H115" s="78"/>
      <c r="I115" s="78"/>
      <c r="J115" s="78"/>
      <c r="K115" s="78"/>
      <c r="L115" s="82"/>
      <c r="M115" s="109"/>
    </row>
    <row r="116" spans="1:13" s="18" customFormat="1" ht="24" customHeight="1" x14ac:dyDescent="0.2">
      <c r="A116" s="313">
        <v>101</v>
      </c>
      <c r="B116" s="371" t="s">
        <v>58</v>
      </c>
      <c r="C116" s="371"/>
      <c r="D116" s="371"/>
      <c r="E116" s="371"/>
      <c r="F116" s="371"/>
      <c r="G116" s="371"/>
      <c r="H116" s="371"/>
      <c r="I116" s="371"/>
      <c r="J116" s="371"/>
      <c r="K116" s="371"/>
      <c r="M116" s="109"/>
    </row>
    <row r="117" spans="1:13" s="18" customFormat="1" ht="2.25" customHeight="1" x14ac:dyDescent="0.2">
      <c r="A117" s="313">
        <v>102</v>
      </c>
      <c r="B117" s="78"/>
      <c r="C117" s="78"/>
      <c r="D117" s="78"/>
      <c r="E117" s="78"/>
      <c r="F117" s="78"/>
      <c r="G117" s="78"/>
      <c r="H117" s="78"/>
      <c r="I117" s="78"/>
      <c r="J117" s="78"/>
      <c r="K117" s="78"/>
      <c r="M117" s="109"/>
    </row>
    <row r="118" spans="1:13" s="18" customFormat="1" ht="2.25" customHeight="1" x14ac:dyDescent="0.2">
      <c r="A118" s="313">
        <v>103</v>
      </c>
      <c r="M118" s="109"/>
    </row>
    <row r="119" spans="1:13" s="18" customFormat="1" ht="10.5" customHeight="1" x14ac:dyDescent="0.2">
      <c r="A119" s="313">
        <v>104</v>
      </c>
      <c r="B119" s="78" t="s">
        <v>23</v>
      </c>
      <c r="E119" s="74"/>
      <c r="F119" s="365"/>
      <c r="G119" s="365"/>
      <c r="H119" s="365"/>
      <c r="I119" s="73"/>
      <c r="J119" s="73"/>
      <c r="K119" s="74"/>
      <c r="M119" s="109"/>
    </row>
    <row r="120" spans="1:13" s="18" customFormat="1" ht="12.75" x14ac:dyDescent="0.2">
      <c r="A120" s="313">
        <v>105</v>
      </c>
      <c r="E120" s="144" t="s">
        <v>114</v>
      </c>
      <c r="F120" s="385"/>
      <c r="G120" s="386"/>
      <c r="H120" s="386"/>
      <c r="I120" s="144" t="s">
        <v>113</v>
      </c>
      <c r="J120" s="158"/>
      <c r="K120" s="152" t="s">
        <v>22</v>
      </c>
      <c r="M120" s="109"/>
    </row>
    <row r="121" spans="1:13" s="18" customFormat="1" ht="1.5" customHeight="1" x14ac:dyDescent="0.2">
      <c r="A121" s="313">
        <v>106</v>
      </c>
      <c r="G121" s="79"/>
      <c r="H121" s="79"/>
      <c r="K121" s="80"/>
      <c r="M121" s="109"/>
    </row>
    <row r="122" spans="1:13" s="18" customFormat="1" ht="2.25" customHeight="1" x14ac:dyDescent="0.2">
      <c r="A122" s="313">
        <v>107</v>
      </c>
      <c r="M122" s="109"/>
    </row>
    <row r="123" spans="1:13" ht="12.75" x14ac:dyDescent="0.2">
      <c r="A123" s="313">
        <v>108</v>
      </c>
      <c r="B123" s="216" t="s">
        <v>190</v>
      </c>
      <c r="C123" s="216"/>
      <c r="D123" s="217"/>
      <c r="E123" s="218"/>
      <c r="F123" s="219"/>
      <c r="G123" s="219"/>
      <c r="H123" s="219"/>
      <c r="I123" s="219"/>
      <c r="J123" s="219"/>
      <c r="K123" s="219"/>
    </row>
    <row r="124" spans="1:13" s="18" customFormat="1" ht="1.5" customHeight="1" x14ac:dyDescent="0.2">
      <c r="A124" s="313">
        <v>109</v>
      </c>
      <c r="B124" s="21"/>
      <c r="C124" s="21"/>
      <c r="E124" s="22"/>
      <c r="M124" s="109"/>
    </row>
    <row r="125" spans="1:13" s="18" customFormat="1" ht="1.5" customHeight="1" x14ac:dyDescent="0.2">
      <c r="A125" s="313">
        <v>110</v>
      </c>
      <c r="B125" s="21"/>
      <c r="C125" s="21"/>
      <c r="E125" s="22"/>
      <c r="M125" s="109"/>
    </row>
    <row r="126" spans="1:13" s="81" customFormat="1" ht="12.75" customHeight="1" x14ac:dyDescent="0.2">
      <c r="A126" s="313">
        <v>111</v>
      </c>
      <c r="B126" s="223" t="s">
        <v>151</v>
      </c>
      <c r="I126" s="266"/>
      <c r="M126" s="109"/>
    </row>
    <row r="127" spans="1:13" s="81" customFormat="1" ht="12" x14ac:dyDescent="0.2">
      <c r="A127" s="313">
        <v>112</v>
      </c>
      <c r="B127" s="223" t="s">
        <v>226</v>
      </c>
      <c r="I127" s="266"/>
      <c r="M127" s="110"/>
    </row>
    <row r="128" spans="1:13" s="81" customFormat="1" ht="12" x14ac:dyDescent="0.2">
      <c r="A128" s="313">
        <v>113</v>
      </c>
      <c r="B128" s="223" t="s">
        <v>150</v>
      </c>
      <c r="I128" s="125" t="str">
        <f>IF(I127=M132,"No","Yes")</f>
        <v>Yes</v>
      </c>
      <c r="L128" s="82"/>
      <c r="M128" s="110"/>
    </row>
    <row r="129" spans="1:13" s="81" customFormat="1" ht="12" x14ac:dyDescent="0.2">
      <c r="A129" s="313">
        <v>114</v>
      </c>
      <c r="B129" s="223" t="s">
        <v>37</v>
      </c>
      <c r="I129" s="266"/>
      <c r="M129" s="110"/>
    </row>
    <row r="130" spans="1:13" s="81" customFormat="1" ht="12" x14ac:dyDescent="0.2">
      <c r="A130" s="313">
        <v>115</v>
      </c>
      <c r="B130" s="223" t="s">
        <v>191</v>
      </c>
      <c r="I130" s="266"/>
      <c r="M130" s="110"/>
    </row>
    <row r="131" spans="1:13" s="18" customFormat="1" ht="4.5" customHeight="1" x14ac:dyDescent="0.2">
      <c r="A131" s="313">
        <v>116</v>
      </c>
      <c r="B131" s="78"/>
      <c r="J131" s="81"/>
      <c r="K131" s="81"/>
      <c r="M131" s="109"/>
    </row>
    <row r="132" spans="1:13" s="18" customFormat="1" ht="12" x14ac:dyDescent="0.2">
      <c r="A132" s="313">
        <v>117</v>
      </c>
      <c r="B132" s="78" t="s">
        <v>318</v>
      </c>
      <c r="H132" s="61"/>
      <c r="I132" s="126">
        <f>K34</f>
        <v>0</v>
      </c>
      <c r="J132" s="81" t="s">
        <v>128</v>
      </c>
      <c r="K132" s="81"/>
      <c r="M132" s="128" t="s">
        <v>127</v>
      </c>
    </row>
    <row r="133" spans="1:13" s="18" customFormat="1" ht="12.75" customHeight="1" x14ac:dyDescent="0.2">
      <c r="A133" s="313"/>
      <c r="B133" s="78" t="s">
        <v>277</v>
      </c>
      <c r="H133" s="61"/>
      <c r="I133" s="126">
        <f>K35</f>
        <v>0</v>
      </c>
      <c r="J133" s="81" t="s">
        <v>128</v>
      </c>
      <c r="K133" s="81"/>
      <c r="M133" s="109"/>
    </row>
    <row r="134" spans="1:13" s="18" customFormat="1" ht="12.75" customHeight="1" x14ac:dyDescent="0.2">
      <c r="A134" s="313"/>
      <c r="B134" s="78"/>
      <c r="H134" s="61"/>
      <c r="I134" s="203" t="s">
        <v>26</v>
      </c>
      <c r="J134" s="81"/>
      <c r="K134" s="81"/>
      <c r="M134" s="109"/>
    </row>
    <row r="135" spans="1:13" s="18" customFormat="1" ht="3.75" customHeight="1" x14ac:dyDescent="0.2">
      <c r="A135" s="313"/>
      <c r="B135" s="78"/>
      <c r="E135" s="267"/>
      <c r="H135" s="61"/>
      <c r="I135" s="61"/>
      <c r="J135" s="61"/>
      <c r="M135" s="109"/>
    </row>
    <row r="136" spans="1:13" s="18" customFormat="1" ht="12" x14ac:dyDescent="0.2">
      <c r="A136" s="313">
        <v>118</v>
      </c>
      <c r="B136" s="78" t="s">
        <v>38</v>
      </c>
      <c r="D136" s="18" t="s">
        <v>20</v>
      </c>
      <c r="E136" s="267"/>
      <c r="H136" s="61" t="s">
        <v>28</v>
      </c>
      <c r="I136" s="366"/>
      <c r="J136" s="367"/>
      <c r="M136" s="109"/>
    </row>
    <row r="137" spans="1:13" s="18" customFormat="1" ht="12" x14ac:dyDescent="0.2">
      <c r="A137" s="313">
        <v>119</v>
      </c>
      <c r="B137" s="78"/>
      <c r="D137" s="18" t="s">
        <v>21</v>
      </c>
      <c r="E137" s="267"/>
      <c r="H137" s="61" t="s">
        <v>29</v>
      </c>
      <c r="I137" s="366"/>
      <c r="J137" s="367"/>
      <c r="M137" s="109"/>
    </row>
    <row r="138" spans="1:13" s="18" customFormat="1" ht="14.25" customHeight="1" x14ac:dyDescent="0.2">
      <c r="A138" s="313">
        <v>120</v>
      </c>
      <c r="B138" s="78"/>
      <c r="M138" s="109"/>
    </row>
    <row r="139" spans="1:13" s="18" customFormat="1" ht="12" x14ac:dyDescent="0.2">
      <c r="A139" s="313">
        <v>121</v>
      </c>
      <c r="B139" s="78" t="s">
        <v>340</v>
      </c>
      <c r="E139" s="74"/>
      <c r="F139" s="365"/>
      <c r="G139" s="365"/>
      <c r="H139" s="365"/>
      <c r="I139" s="73"/>
      <c r="J139" s="74"/>
      <c r="K139" s="74"/>
      <c r="M139" s="109"/>
    </row>
    <row r="140" spans="1:13" s="18" customFormat="1" ht="12" x14ac:dyDescent="0.2">
      <c r="A140" s="313">
        <v>122</v>
      </c>
      <c r="E140" s="144" t="s">
        <v>341</v>
      </c>
      <c r="G140" s="79"/>
      <c r="H140" s="79"/>
      <c r="I140" s="80"/>
      <c r="J140" s="80"/>
      <c r="K140" s="144" t="s">
        <v>22</v>
      </c>
      <c r="M140" s="109"/>
    </row>
    <row r="141" spans="1:13" s="18" customFormat="1" ht="1.5" customHeight="1" x14ac:dyDescent="0.2">
      <c r="A141" s="313">
        <v>123</v>
      </c>
      <c r="G141" s="79"/>
      <c r="H141" s="79"/>
      <c r="I141" s="79"/>
      <c r="J141" s="79"/>
      <c r="K141" s="80"/>
      <c r="M141" s="109"/>
    </row>
    <row r="142" spans="1:13" s="18" customFormat="1" ht="2.25" customHeight="1" x14ac:dyDescent="0.2">
      <c r="A142" s="313">
        <v>124</v>
      </c>
      <c r="M142" s="109"/>
    </row>
    <row r="143" spans="1:13" ht="12.75" x14ac:dyDescent="0.2">
      <c r="A143" s="313">
        <v>125</v>
      </c>
      <c r="B143" s="216" t="s">
        <v>192</v>
      </c>
      <c r="C143" s="216"/>
      <c r="D143" s="217"/>
      <c r="E143" s="218"/>
      <c r="F143" s="219"/>
      <c r="G143" s="219"/>
      <c r="H143" s="219"/>
      <c r="I143" s="219"/>
      <c r="J143" s="219"/>
      <c r="K143" s="219"/>
    </row>
    <row r="144" spans="1:13" s="18" customFormat="1" ht="1.5" customHeight="1" x14ac:dyDescent="0.2">
      <c r="A144" s="313">
        <v>126</v>
      </c>
      <c r="B144" s="21"/>
      <c r="C144" s="21"/>
      <c r="E144" s="22"/>
      <c r="M144" s="109"/>
    </row>
    <row r="145" spans="1:13" s="18" customFormat="1" ht="13.5" customHeight="1" x14ac:dyDescent="0.2">
      <c r="A145" s="313">
        <v>127</v>
      </c>
      <c r="B145" s="78" t="s">
        <v>279</v>
      </c>
      <c r="M145" s="109"/>
    </row>
    <row r="146" spans="1:13" s="18" customFormat="1" ht="2.25" customHeight="1" x14ac:dyDescent="0.2">
      <c r="A146" s="313">
        <v>128</v>
      </c>
      <c r="B146" s="78"/>
      <c r="M146" s="109"/>
    </row>
    <row r="147" spans="1:13" s="18" customFormat="1" ht="12" x14ac:dyDescent="0.2">
      <c r="A147" s="313">
        <v>129</v>
      </c>
      <c r="H147" s="61" t="s">
        <v>318</v>
      </c>
      <c r="I147" s="126">
        <f>K34</f>
        <v>0</v>
      </c>
      <c r="J147" s="18" t="s">
        <v>128</v>
      </c>
      <c r="M147" s="109"/>
    </row>
    <row r="148" spans="1:13" s="18" customFormat="1" ht="12" x14ac:dyDescent="0.2">
      <c r="A148" s="313">
        <v>129</v>
      </c>
      <c r="H148" s="61" t="s">
        <v>277</v>
      </c>
      <c r="I148" s="126">
        <f>K35</f>
        <v>0</v>
      </c>
      <c r="J148" s="18" t="s">
        <v>128</v>
      </c>
      <c r="M148" s="109"/>
    </row>
    <row r="149" spans="1:13" s="18" customFormat="1" ht="12" x14ac:dyDescent="0.2">
      <c r="A149" s="313">
        <v>130</v>
      </c>
      <c r="B149" s="78"/>
      <c r="I149" s="144" t="s">
        <v>26</v>
      </c>
      <c r="J149" s="152"/>
      <c r="M149" s="109"/>
    </row>
    <row r="150" spans="1:13" s="18" customFormat="1" ht="3.75" customHeight="1" x14ac:dyDescent="0.2">
      <c r="A150" s="313">
        <v>131</v>
      </c>
      <c r="B150" s="78"/>
      <c r="M150" s="109"/>
    </row>
    <row r="151" spans="1:13" s="18" customFormat="1" ht="12" x14ac:dyDescent="0.2">
      <c r="A151" s="313">
        <v>132</v>
      </c>
      <c r="B151" s="78"/>
      <c r="I151" s="61" t="s">
        <v>27</v>
      </c>
      <c r="J151" s="267"/>
      <c r="M151" s="109"/>
    </row>
    <row r="152" spans="1:13" s="18" customFormat="1" ht="12" x14ac:dyDescent="0.2">
      <c r="A152" s="313">
        <v>133</v>
      </c>
      <c r="B152" s="78"/>
      <c r="I152" s="61" t="s">
        <v>193</v>
      </c>
      <c r="J152" s="267"/>
      <c r="M152" s="109"/>
    </row>
    <row r="153" spans="1:13" s="18" customFormat="1" ht="14.25" customHeight="1" x14ac:dyDescent="0.2">
      <c r="A153" s="313">
        <v>134</v>
      </c>
      <c r="B153" s="78"/>
      <c r="M153" s="116"/>
    </row>
    <row r="154" spans="1:13" s="18" customFormat="1" ht="12" x14ac:dyDescent="0.2">
      <c r="A154" s="313">
        <v>135</v>
      </c>
      <c r="B154" s="78" t="s">
        <v>339</v>
      </c>
      <c r="F154" s="365"/>
      <c r="G154" s="365"/>
      <c r="H154" s="365"/>
      <c r="I154" s="73"/>
      <c r="J154" s="74"/>
      <c r="K154" s="74"/>
      <c r="M154" s="109"/>
    </row>
    <row r="155" spans="1:13" s="18" customFormat="1" ht="12" x14ac:dyDescent="0.2">
      <c r="A155" s="313">
        <v>136</v>
      </c>
      <c r="E155" s="144"/>
      <c r="F155" s="144" t="s">
        <v>344</v>
      </c>
      <c r="G155" s="79"/>
      <c r="H155" s="79"/>
      <c r="I155" s="80"/>
      <c r="J155" s="80"/>
      <c r="K155" s="144" t="s">
        <v>22</v>
      </c>
      <c r="M155" s="109"/>
    </row>
    <row r="156" spans="1:13" s="18" customFormat="1" ht="2.25" customHeight="1" x14ac:dyDescent="0.2">
      <c r="A156" s="313">
        <v>138</v>
      </c>
      <c r="M156" s="109"/>
    </row>
    <row r="157" spans="1:13" ht="12.75" x14ac:dyDescent="0.2">
      <c r="A157" s="313">
        <v>139</v>
      </c>
      <c r="B157" s="216" t="s">
        <v>34</v>
      </c>
      <c r="C157" s="216"/>
      <c r="D157" s="217"/>
      <c r="E157" s="218"/>
      <c r="F157" s="219"/>
      <c r="G157" s="219"/>
      <c r="H157" s="219"/>
      <c r="I157" s="219"/>
      <c r="J157" s="219"/>
      <c r="K157" s="219"/>
    </row>
    <row r="158" spans="1:13" s="18" customFormat="1" ht="5.25" customHeight="1" x14ac:dyDescent="0.2">
      <c r="A158" s="313">
        <v>140</v>
      </c>
      <c r="B158" s="21"/>
      <c r="C158" s="21"/>
      <c r="E158" s="22"/>
      <c r="M158" s="109"/>
    </row>
    <row r="159" spans="1:13" s="18" customFormat="1" ht="12.75" customHeight="1" x14ac:dyDescent="0.2">
      <c r="A159" s="313">
        <v>141</v>
      </c>
      <c r="B159" s="78" t="s">
        <v>39</v>
      </c>
      <c r="M159" s="109"/>
    </row>
    <row r="160" spans="1:13" s="18" customFormat="1" ht="4.5" customHeight="1" x14ac:dyDescent="0.2">
      <c r="A160" s="313">
        <v>142</v>
      </c>
      <c r="B160" s="78"/>
      <c r="M160" s="109"/>
    </row>
    <row r="161" spans="1:13" s="18" customFormat="1" ht="12.75" x14ac:dyDescent="0.2">
      <c r="A161" s="313">
        <v>143</v>
      </c>
      <c r="B161" s="78" t="s">
        <v>24</v>
      </c>
      <c r="D161" s="368" t="s">
        <v>318</v>
      </c>
      <c r="E161" s="369"/>
      <c r="F161" s="369"/>
      <c r="G161" s="369"/>
      <c r="H161" s="369"/>
      <c r="I161" s="370"/>
      <c r="J161" s="126">
        <f>K34</f>
        <v>0</v>
      </c>
      <c r="K161" s="77" t="s">
        <v>128</v>
      </c>
      <c r="M161" s="109"/>
    </row>
    <row r="162" spans="1:13" s="18" customFormat="1" ht="12.75" x14ac:dyDescent="0.2">
      <c r="A162" s="313">
        <v>144</v>
      </c>
      <c r="B162" s="78" t="s">
        <v>25</v>
      </c>
      <c r="D162" s="368" t="s">
        <v>277</v>
      </c>
      <c r="E162" s="369"/>
      <c r="F162" s="369"/>
      <c r="G162" s="369"/>
      <c r="H162" s="369"/>
      <c r="I162" s="370"/>
      <c r="J162" s="305">
        <f>K35</f>
        <v>0</v>
      </c>
      <c r="K162" s="77" t="s">
        <v>128</v>
      </c>
      <c r="M162" s="109"/>
    </row>
    <row r="163" spans="1:13" s="18" customFormat="1" ht="13.5" customHeight="1" x14ac:dyDescent="0.2">
      <c r="A163" s="313">
        <v>145</v>
      </c>
      <c r="B163" s="78" t="s">
        <v>259</v>
      </c>
      <c r="D163" s="275"/>
      <c r="E163" s="368"/>
      <c r="F163" s="369"/>
      <c r="G163" s="369"/>
      <c r="H163" s="369"/>
      <c r="I163" s="369"/>
      <c r="J163" s="224" t="s">
        <v>26</v>
      </c>
      <c r="K163" s="306" t="s">
        <v>128</v>
      </c>
      <c r="M163" s="109"/>
    </row>
    <row r="164" spans="1:13" s="18" customFormat="1" ht="21" customHeight="1" x14ac:dyDescent="0.2">
      <c r="A164" s="313"/>
      <c r="B164" s="78" t="s">
        <v>320</v>
      </c>
      <c r="D164" s="74"/>
      <c r="E164" s="74"/>
      <c r="F164" s="74"/>
      <c r="G164" s="74"/>
      <c r="H164" s="74"/>
      <c r="I164" s="74"/>
      <c r="J164" s="74"/>
      <c r="K164" s="339"/>
      <c r="M164" s="109"/>
    </row>
    <row r="165" spans="1:13" s="18" customFormat="1" ht="15" customHeight="1" x14ac:dyDescent="0.2">
      <c r="A165" s="313"/>
      <c r="B165" s="301"/>
      <c r="C165" s="285"/>
      <c r="D165" s="363"/>
      <c r="E165" s="364"/>
      <c r="F165" s="364"/>
      <c r="G165" s="364"/>
      <c r="H165" s="364"/>
      <c r="I165" s="340"/>
      <c r="J165" s="341"/>
      <c r="K165" s="341"/>
      <c r="M165" s="109"/>
    </row>
    <row r="166" spans="1:13" s="18" customFormat="1" ht="18" customHeight="1" x14ac:dyDescent="0.2">
      <c r="A166" s="313">
        <v>146</v>
      </c>
      <c r="B166" s="362" t="s">
        <v>258</v>
      </c>
      <c r="C166" s="362"/>
      <c r="D166" s="362"/>
      <c r="E166" s="74"/>
      <c r="F166" s="365"/>
      <c r="G166" s="365"/>
      <c r="H166" s="365"/>
      <c r="I166" s="342"/>
      <c r="J166" s="338"/>
      <c r="K166" s="341"/>
      <c r="M166" s="109"/>
    </row>
    <row r="167" spans="1:13" s="18" customFormat="1" ht="16.5" customHeight="1" x14ac:dyDescent="0.2">
      <c r="A167" s="313">
        <v>147</v>
      </c>
      <c r="B167" s="362"/>
      <c r="C167" s="362"/>
      <c r="D167" s="362"/>
      <c r="E167" s="144" t="s">
        <v>331</v>
      </c>
      <c r="F167" s="144"/>
      <c r="G167" s="144"/>
      <c r="H167" s="144"/>
      <c r="I167" s="39"/>
      <c r="J167" s="144"/>
      <c r="K167" s="144" t="s">
        <v>22</v>
      </c>
      <c r="M167" s="109"/>
    </row>
    <row r="168" spans="1:13" s="18" customFormat="1" ht="3" customHeight="1" x14ac:dyDescent="0.2">
      <c r="A168" s="313">
        <v>148</v>
      </c>
      <c r="G168" s="79"/>
      <c r="H168" s="79"/>
      <c r="I168" s="152"/>
      <c r="K168" s="80"/>
      <c r="M168" s="109"/>
    </row>
    <row r="169" spans="1:13" s="18" customFormat="1" ht="12" x14ac:dyDescent="0.2">
      <c r="A169" s="314"/>
      <c r="I169" s="79"/>
      <c r="M169" s="109"/>
    </row>
    <row r="170" spans="1:13" s="18" customFormat="1" ht="12" x14ac:dyDescent="0.2">
      <c r="A170" s="314"/>
      <c r="B170" s="82"/>
      <c r="M170" s="109"/>
    </row>
    <row r="171" spans="1:13" s="18" customFormat="1" ht="12" x14ac:dyDescent="0.2">
      <c r="A171" s="314"/>
      <c r="B171" s="82"/>
      <c r="M171" s="109"/>
    </row>
    <row r="172" spans="1:13" s="18" customFormat="1" ht="12" x14ac:dyDescent="0.2">
      <c r="A172" s="314"/>
      <c r="B172" s="82"/>
      <c r="M172" s="109"/>
    </row>
    <row r="173" spans="1:13" s="18" customFormat="1" ht="12" x14ac:dyDescent="0.2">
      <c r="A173" s="314"/>
      <c r="M173" s="109"/>
    </row>
    <row r="174" spans="1:13" s="18" customFormat="1" ht="12" x14ac:dyDescent="0.2">
      <c r="A174" s="314"/>
      <c r="M174" s="109"/>
    </row>
    <row r="175" spans="1:13" s="18" customFormat="1" ht="12" x14ac:dyDescent="0.2">
      <c r="A175" s="314"/>
      <c r="M175" s="109"/>
    </row>
    <row r="176" spans="1:13" s="18" customFormat="1" ht="12" x14ac:dyDescent="0.2">
      <c r="A176" s="314"/>
      <c r="M176" s="109"/>
    </row>
    <row r="177" spans="1:13" s="18" customFormat="1" ht="12" x14ac:dyDescent="0.2">
      <c r="A177" s="314"/>
      <c r="M177" s="109"/>
    </row>
    <row r="178" spans="1:13" s="18" customFormat="1" ht="12" x14ac:dyDescent="0.2">
      <c r="A178" s="314"/>
      <c r="M178" s="109"/>
    </row>
    <row r="179" spans="1:13" s="18" customFormat="1" ht="12" x14ac:dyDescent="0.2">
      <c r="A179" s="314"/>
      <c r="M179" s="109"/>
    </row>
    <row r="180" spans="1:13" s="18" customFormat="1" ht="12" x14ac:dyDescent="0.2">
      <c r="A180" s="314"/>
      <c r="M180" s="109"/>
    </row>
    <row r="181" spans="1:13" s="18" customFormat="1" ht="12" x14ac:dyDescent="0.2">
      <c r="A181" s="314"/>
      <c r="M181" s="109"/>
    </row>
    <row r="182" spans="1:13" s="18" customFormat="1" ht="12" x14ac:dyDescent="0.2">
      <c r="A182" s="314"/>
      <c r="M182" s="109"/>
    </row>
    <row r="183" spans="1:13" s="18" customFormat="1" ht="12" x14ac:dyDescent="0.2">
      <c r="A183" s="314"/>
      <c r="M183" s="109"/>
    </row>
    <row r="184" spans="1:13" s="18" customFormat="1" ht="12" x14ac:dyDescent="0.2">
      <c r="A184" s="314"/>
      <c r="M184" s="109"/>
    </row>
    <row r="185" spans="1:13" s="18" customFormat="1" ht="12" x14ac:dyDescent="0.2">
      <c r="A185" s="314"/>
      <c r="M185" s="109"/>
    </row>
    <row r="186" spans="1:13" s="18" customFormat="1" ht="12" x14ac:dyDescent="0.2">
      <c r="A186" s="314"/>
      <c r="M186" s="109"/>
    </row>
    <row r="187" spans="1:13" s="18" customFormat="1" ht="12" x14ac:dyDescent="0.2">
      <c r="A187" s="314"/>
      <c r="M187" s="109"/>
    </row>
    <row r="188" spans="1:13" s="18" customFormat="1" ht="12" x14ac:dyDescent="0.2">
      <c r="A188" s="314"/>
      <c r="M188" s="109"/>
    </row>
    <row r="189" spans="1:13" s="18" customFormat="1" ht="12" x14ac:dyDescent="0.2">
      <c r="A189" s="314"/>
      <c r="M189" s="109"/>
    </row>
    <row r="190" spans="1:13" s="18" customFormat="1" ht="12" x14ac:dyDescent="0.2">
      <c r="A190" s="314"/>
      <c r="M190" s="109"/>
    </row>
    <row r="191" spans="1:13" s="18" customFormat="1" ht="12" x14ac:dyDescent="0.2">
      <c r="A191" s="314"/>
      <c r="M191" s="109"/>
    </row>
    <row r="192" spans="1:13" s="18" customFormat="1" ht="12" x14ac:dyDescent="0.2">
      <c r="A192" s="314"/>
      <c r="M192" s="109"/>
    </row>
    <row r="193" spans="1:13" s="18" customFormat="1" ht="12" x14ac:dyDescent="0.2">
      <c r="A193" s="314"/>
      <c r="M193" s="109"/>
    </row>
    <row r="194" spans="1:13" s="18" customFormat="1" ht="12" x14ac:dyDescent="0.2">
      <c r="A194" s="314"/>
      <c r="M194" s="109"/>
    </row>
    <row r="195" spans="1:13" s="18" customFormat="1" ht="12" x14ac:dyDescent="0.2">
      <c r="A195" s="314"/>
      <c r="M195" s="109"/>
    </row>
    <row r="196" spans="1:13" s="18" customFormat="1" ht="12" x14ac:dyDescent="0.2">
      <c r="A196" s="314"/>
      <c r="M196" s="109"/>
    </row>
    <row r="197" spans="1:13" s="18" customFormat="1" ht="12" x14ac:dyDescent="0.2">
      <c r="A197" s="314"/>
      <c r="M197" s="109"/>
    </row>
    <row r="198" spans="1:13" s="18" customFormat="1" ht="12" x14ac:dyDescent="0.2">
      <c r="A198" s="314"/>
      <c r="M198" s="109"/>
    </row>
    <row r="199" spans="1:13" s="18" customFormat="1" ht="12" x14ac:dyDescent="0.2">
      <c r="A199" s="314"/>
      <c r="M199" s="109"/>
    </row>
    <row r="200" spans="1:13" s="18" customFormat="1" ht="12" x14ac:dyDescent="0.2">
      <c r="A200" s="314"/>
      <c r="M200" s="109"/>
    </row>
    <row r="201" spans="1:13" s="18" customFormat="1" ht="12" x14ac:dyDescent="0.2">
      <c r="A201" s="314"/>
      <c r="M201" s="109"/>
    </row>
    <row r="202" spans="1:13" s="18" customFormat="1" ht="12" x14ac:dyDescent="0.2">
      <c r="A202" s="314"/>
      <c r="M202" s="109"/>
    </row>
    <row r="203" spans="1:13" s="18" customFormat="1" ht="12" x14ac:dyDescent="0.2">
      <c r="A203" s="314"/>
      <c r="M203" s="109"/>
    </row>
    <row r="204" spans="1:13" s="18" customFormat="1" ht="12" x14ac:dyDescent="0.2">
      <c r="A204" s="314"/>
      <c r="M204" s="109"/>
    </row>
    <row r="205" spans="1:13" s="18" customFormat="1" ht="12" x14ac:dyDescent="0.2">
      <c r="A205" s="314"/>
      <c r="M205" s="109"/>
    </row>
    <row r="206" spans="1:13" s="18" customFormat="1" ht="12" x14ac:dyDescent="0.2">
      <c r="A206" s="314"/>
      <c r="M206" s="109"/>
    </row>
    <row r="207" spans="1:13" s="18" customFormat="1" ht="12" x14ac:dyDescent="0.2">
      <c r="A207" s="314"/>
      <c r="M207" s="109"/>
    </row>
    <row r="208" spans="1:13" s="18" customFormat="1" ht="12" x14ac:dyDescent="0.2">
      <c r="A208" s="314"/>
      <c r="M208" s="109"/>
    </row>
    <row r="209" spans="1:13" s="18" customFormat="1" ht="12" x14ac:dyDescent="0.2">
      <c r="A209" s="314"/>
      <c r="M209" s="109"/>
    </row>
    <row r="210" spans="1:13" s="18" customFormat="1" ht="12" x14ac:dyDescent="0.2">
      <c r="A210" s="314"/>
      <c r="M210" s="109"/>
    </row>
    <row r="211" spans="1:13" s="18" customFormat="1" ht="12" x14ac:dyDescent="0.2">
      <c r="A211" s="314"/>
      <c r="M211" s="109"/>
    </row>
    <row r="212" spans="1:13" s="18" customFormat="1" ht="12" x14ac:dyDescent="0.2">
      <c r="A212" s="314"/>
      <c r="M212" s="109"/>
    </row>
    <row r="213" spans="1:13" s="18" customFormat="1" ht="12" x14ac:dyDescent="0.2">
      <c r="A213" s="314"/>
      <c r="M213" s="109"/>
    </row>
    <row r="214" spans="1:13" s="18" customFormat="1" ht="12" x14ac:dyDescent="0.2">
      <c r="A214" s="314"/>
      <c r="M214" s="109"/>
    </row>
    <row r="215" spans="1:13" s="18" customFormat="1" ht="12" x14ac:dyDescent="0.2">
      <c r="A215" s="314"/>
      <c r="M215" s="109"/>
    </row>
    <row r="216" spans="1:13" s="18" customFormat="1" ht="12" x14ac:dyDescent="0.2">
      <c r="A216" s="314"/>
      <c r="M216" s="109"/>
    </row>
    <row r="217" spans="1:13" s="18" customFormat="1" ht="12" x14ac:dyDescent="0.2">
      <c r="A217" s="314"/>
      <c r="M217" s="109"/>
    </row>
    <row r="218" spans="1:13" s="18" customFormat="1" ht="12" x14ac:dyDescent="0.2">
      <c r="A218" s="314"/>
      <c r="M218" s="109"/>
    </row>
    <row r="219" spans="1:13" s="18" customFormat="1" ht="12" x14ac:dyDescent="0.2">
      <c r="A219" s="314"/>
      <c r="M219" s="109"/>
    </row>
    <row r="220" spans="1:13" s="18" customFormat="1" ht="12" x14ac:dyDescent="0.2">
      <c r="A220" s="314"/>
      <c r="M220" s="109"/>
    </row>
    <row r="221" spans="1:13" s="18" customFormat="1" ht="12" x14ac:dyDescent="0.2">
      <c r="A221" s="314"/>
      <c r="M221" s="109"/>
    </row>
    <row r="222" spans="1:13" s="18" customFormat="1" ht="12" x14ac:dyDescent="0.2">
      <c r="A222" s="314"/>
      <c r="M222" s="109"/>
    </row>
    <row r="223" spans="1:13" s="18" customFormat="1" ht="12" x14ac:dyDescent="0.2">
      <c r="A223" s="314"/>
      <c r="M223" s="109"/>
    </row>
    <row r="224" spans="1:13" s="18" customFormat="1" ht="12" x14ac:dyDescent="0.2">
      <c r="A224" s="314"/>
      <c r="M224" s="109"/>
    </row>
    <row r="225" spans="1:13" s="18" customFormat="1" ht="12" x14ac:dyDescent="0.2">
      <c r="A225" s="314"/>
      <c r="M225" s="109"/>
    </row>
    <row r="226" spans="1:13" s="18" customFormat="1" ht="12" x14ac:dyDescent="0.2">
      <c r="A226" s="314"/>
      <c r="M226" s="109"/>
    </row>
    <row r="227" spans="1:13" s="18" customFormat="1" ht="12" x14ac:dyDescent="0.2">
      <c r="A227" s="314"/>
      <c r="M227" s="109"/>
    </row>
    <row r="228" spans="1:13" s="18" customFormat="1" ht="12" x14ac:dyDescent="0.2">
      <c r="A228" s="314"/>
      <c r="M228" s="109"/>
    </row>
    <row r="229" spans="1:13" s="18" customFormat="1" ht="12" x14ac:dyDescent="0.2">
      <c r="A229" s="314"/>
      <c r="M229" s="109"/>
    </row>
    <row r="230" spans="1:13" s="18" customFormat="1" ht="12" x14ac:dyDescent="0.2">
      <c r="A230" s="314"/>
      <c r="M230" s="109"/>
    </row>
    <row r="231" spans="1:13" s="18" customFormat="1" ht="12" x14ac:dyDescent="0.2">
      <c r="A231" s="314"/>
      <c r="M231" s="109"/>
    </row>
    <row r="232" spans="1:13" s="18" customFormat="1" ht="12" x14ac:dyDescent="0.2">
      <c r="A232" s="314"/>
      <c r="M232" s="109"/>
    </row>
    <row r="233" spans="1:13" s="18" customFormat="1" ht="12" x14ac:dyDescent="0.2">
      <c r="A233" s="314"/>
      <c r="M233" s="109"/>
    </row>
    <row r="234" spans="1:13" s="18" customFormat="1" ht="12" x14ac:dyDescent="0.2">
      <c r="A234" s="314"/>
      <c r="M234" s="109"/>
    </row>
    <row r="235" spans="1:13" s="18" customFormat="1" ht="12" x14ac:dyDescent="0.2">
      <c r="A235" s="314"/>
      <c r="M235" s="109"/>
    </row>
    <row r="236" spans="1:13" s="18" customFormat="1" ht="12" x14ac:dyDescent="0.2">
      <c r="A236" s="314"/>
      <c r="M236" s="109"/>
    </row>
    <row r="237" spans="1:13" s="18" customFormat="1" ht="12" x14ac:dyDescent="0.2">
      <c r="A237" s="314"/>
      <c r="M237" s="109"/>
    </row>
    <row r="238" spans="1:13" s="18" customFormat="1" ht="12" x14ac:dyDescent="0.2">
      <c r="A238" s="314"/>
      <c r="M238" s="109"/>
    </row>
    <row r="239" spans="1:13" s="18" customFormat="1" ht="12" x14ac:dyDescent="0.2">
      <c r="A239" s="314"/>
      <c r="M239" s="109"/>
    </row>
    <row r="240" spans="1:13" s="18" customFormat="1" ht="12" x14ac:dyDescent="0.2">
      <c r="A240" s="314"/>
      <c r="M240" s="109"/>
    </row>
    <row r="241" spans="1:13" s="18" customFormat="1" ht="12" x14ac:dyDescent="0.2">
      <c r="A241" s="314"/>
      <c r="M241" s="109"/>
    </row>
    <row r="242" spans="1:13" s="18" customFormat="1" ht="12" x14ac:dyDescent="0.2">
      <c r="A242" s="314"/>
      <c r="M242" s="109"/>
    </row>
    <row r="243" spans="1:13" s="18" customFormat="1" ht="12" x14ac:dyDescent="0.2">
      <c r="A243" s="314"/>
      <c r="M243" s="109"/>
    </row>
    <row r="244" spans="1:13" s="18" customFormat="1" ht="12" x14ac:dyDescent="0.2">
      <c r="A244" s="314"/>
      <c r="M244" s="109"/>
    </row>
    <row r="245" spans="1:13" s="18" customFormat="1" ht="12" x14ac:dyDescent="0.2">
      <c r="A245" s="314"/>
      <c r="M245" s="109"/>
    </row>
    <row r="246" spans="1:13" s="18" customFormat="1" ht="12" x14ac:dyDescent="0.2">
      <c r="A246" s="314"/>
      <c r="M246" s="109"/>
    </row>
    <row r="247" spans="1:13" s="18" customFormat="1" ht="12" x14ac:dyDescent="0.2">
      <c r="A247" s="314"/>
      <c r="M247" s="109"/>
    </row>
    <row r="248" spans="1:13" s="18" customFormat="1" ht="12" x14ac:dyDescent="0.2">
      <c r="A248" s="314"/>
      <c r="M248" s="109"/>
    </row>
    <row r="249" spans="1:13" s="18" customFormat="1" ht="12" x14ac:dyDescent="0.2">
      <c r="A249" s="314"/>
      <c r="M249" s="109"/>
    </row>
    <row r="250" spans="1:13" s="18" customFormat="1" ht="12" x14ac:dyDescent="0.2">
      <c r="A250" s="314"/>
      <c r="M250" s="109"/>
    </row>
    <row r="251" spans="1:13" s="18" customFormat="1" ht="12" x14ac:dyDescent="0.2">
      <c r="A251" s="314"/>
      <c r="M251" s="109"/>
    </row>
    <row r="252" spans="1:13" s="18" customFormat="1" ht="12" x14ac:dyDescent="0.2">
      <c r="A252" s="314"/>
      <c r="M252" s="109"/>
    </row>
    <row r="253" spans="1:13" s="18" customFormat="1" ht="12" x14ac:dyDescent="0.2">
      <c r="A253" s="314"/>
      <c r="M253" s="109"/>
    </row>
    <row r="254" spans="1:13" s="18" customFormat="1" ht="12" x14ac:dyDescent="0.2">
      <c r="A254" s="314"/>
      <c r="M254" s="109"/>
    </row>
    <row r="255" spans="1:13" s="18" customFormat="1" ht="12" x14ac:dyDescent="0.2">
      <c r="A255" s="314"/>
      <c r="M255" s="109"/>
    </row>
    <row r="256" spans="1:13" s="18" customFormat="1" ht="12" x14ac:dyDescent="0.2">
      <c r="A256" s="314"/>
      <c r="M256" s="109"/>
    </row>
    <row r="257" spans="1:13" s="18" customFormat="1" ht="12" x14ac:dyDescent="0.2">
      <c r="A257" s="314"/>
      <c r="M257" s="109"/>
    </row>
    <row r="258" spans="1:13" s="18" customFormat="1" ht="12" x14ac:dyDescent="0.2">
      <c r="A258" s="314"/>
      <c r="M258" s="109"/>
    </row>
    <row r="259" spans="1:13" s="18" customFormat="1" ht="12" x14ac:dyDescent="0.2">
      <c r="A259" s="314"/>
      <c r="M259" s="109"/>
    </row>
    <row r="260" spans="1:13" s="18" customFormat="1" ht="12" x14ac:dyDescent="0.2">
      <c r="A260" s="314"/>
      <c r="M260" s="109"/>
    </row>
    <row r="261" spans="1:13" s="18" customFormat="1" ht="12" x14ac:dyDescent="0.2">
      <c r="A261" s="314"/>
      <c r="M261" s="109"/>
    </row>
    <row r="262" spans="1:13" s="18" customFormat="1" ht="12" x14ac:dyDescent="0.2">
      <c r="A262" s="314"/>
      <c r="M262" s="109"/>
    </row>
    <row r="263" spans="1:13" s="18" customFormat="1" ht="12" x14ac:dyDescent="0.2">
      <c r="A263" s="314"/>
      <c r="M263" s="109"/>
    </row>
    <row r="264" spans="1:13" s="18" customFormat="1" ht="12" x14ac:dyDescent="0.2">
      <c r="A264" s="314"/>
      <c r="M264" s="109"/>
    </row>
    <row r="265" spans="1:13" s="18" customFormat="1" ht="12" x14ac:dyDescent="0.2">
      <c r="A265" s="314"/>
      <c r="M265" s="109"/>
    </row>
    <row r="266" spans="1:13" s="18" customFormat="1" ht="12" x14ac:dyDescent="0.2">
      <c r="A266" s="314"/>
      <c r="M266" s="109"/>
    </row>
    <row r="267" spans="1:13" s="18" customFormat="1" ht="12" x14ac:dyDescent="0.2">
      <c r="A267" s="314"/>
      <c r="M267" s="109"/>
    </row>
    <row r="268" spans="1:13" s="18" customFormat="1" ht="12" x14ac:dyDescent="0.2">
      <c r="A268" s="314"/>
      <c r="M268" s="109"/>
    </row>
    <row r="269" spans="1:13" s="18" customFormat="1" ht="12" x14ac:dyDescent="0.2">
      <c r="A269" s="314"/>
      <c r="M269" s="109"/>
    </row>
    <row r="270" spans="1:13" s="18" customFormat="1" ht="12" x14ac:dyDescent="0.2">
      <c r="A270" s="314"/>
      <c r="M270" s="109"/>
    </row>
    <row r="271" spans="1:13" s="18" customFormat="1" ht="12" x14ac:dyDescent="0.2">
      <c r="A271" s="314"/>
      <c r="M271" s="109"/>
    </row>
    <row r="272" spans="1:13" s="18" customFormat="1" ht="12" x14ac:dyDescent="0.2">
      <c r="A272" s="314"/>
      <c r="M272" s="109"/>
    </row>
    <row r="273" spans="1:13" s="18" customFormat="1" ht="12" x14ac:dyDescent="0.2">
      <c r="A273" s="314"/>
      <c r="M273" s="109"/>
    </row>
    <row r="274" spans="1:13" s="18" customFormat="1" ht="12" x14ac:dyDescent="0.2">
      <c r="A274" s="314"/>
      <c r="M274" s="109"/>
    </row>
    <row r="275" spans="1:13" s="18" customFormat="1" ht="12" x14ac:dyDescent="0.2">
      <c r="A275" s="314"/>
      <c r="M275" s="109"/>
    </row>
    <row r="276" spans="1:13" s="18" customFormat="1" ht="12" x14ac:dyDescent="0.2">
      <c r="A276" s="314"/>
      <c r="M276" s="109"/>
    </row>
    <row r="277" spans="1:13" s="18" customFormat="1" ht="12" x14ac:dyDescent="0.2">
      <c r="A277" s="314"/>
      <c r="M277" s="109"/>
    </row>
    <row r="278" spans="1:13" s="18" customFormat="1" ht="12" x14ac:dyDescent="0.2">
      <c r="A278" s="314"/>
      <c r="M278" s="109"/>
    </row>
    <row r="279" spans="1:13" s="18" customFormat="1" ht="12" x14ac:dyDescent="0.2">
      <c r="A279" s="314"/>
      <c r="M279" s="109"/>
    </row>
    <row r="280" spans="1:13" s="18" customFormat="1" ht="12" x14ac:dyDescent="0.2">
      <c r="A280" s="314"/>
      <c r="M280" s="109"/>
    </row>
    <row r="281" spans="1:13" s="18" customFormat="1" ht="12" x14ac:dyDescent="0.2">
      <c r="A281" s="314"/>
      <c r="M281" s="109"/>
    </row>
    <row r="282" spans="1:13" s="18" customFormat="1" ht="12" x14ac:dyDescent="0.2">
      <c r="A282" s="314"/>
      <c r="M282" s="109"/>
    </row>
    <row r="283" spans="1:13" s="18" customFormat="1" ht="12" x14ac:dyDescent="0.2">
      <c r="A283" s="314"/>
      <c r="M283" s="109"/>
    </row>
    <row r="284" spans="1:13" s="18" customFormat="1" ht="12" x14ac:dyDescent="0.2">
      <c r="A284" s="314"/>
      <c r="M284" s="109"/>
    </row>
    <row r="285" spans="1:13" s="18" customFormat="1" ht="12" x14ac:dyDescent="0.2">
      <c r="A285" s="314"/>
      <c r="M285" s="109"/>
    </row>
    <row r="286" spans="1:13" s="18" customFormat="1" ht="12" x14ac:dyDescent="0.2">
      <c r="A286" s="314"/>
      <c r="M286" s="109"/>
    </row>
    <row r="287" spans="1:13" s="18" customFormat="1" ht="12" x14ac:dyDescent="0.2">
      <c r="A287" s="314"/>
      <c r="M287" s="109"/>
    </row>
    <row r="288" spans="1:13" s="18" customFormat="1" ht="12" x14ac:dyDescent="0.2">
      <c r="A288" s="314"/>
      <c r="M288" s="109"/>
    </row>
    <row r="289" spans="1:13" s="18" customFormat="1" ht="12" x14ac:dyDescent="0.2">
      <c r="A289" s="314"/>
      <c r="M289" s="109"/>
    </row>
    <row r="290" spans="1:13" s="18" customFormat="1" ht="12" x14ac:dyDescent="0.2">
      <c r="A290" s="314"/>
      <c r="M290" s="109"/>
    </row>
    <row r="291" spans="1:13" s="18" customFormat="1" ht="12" x14ac:dyDescent="0.2">
      <c r="A291" s="314"/>
      <c r="M291" s="109"/>
    </row>
    <row r="292" spans="1:13" s="18" customFormat="1" ht="12" x14ac:dyDescent="0.2">
      <c r="A292" s="314"/>
      <c r="M292" s="109"/>
    </row>
    <row r="293" spans="1:13" s="18" customFormat="1" ht="12" x14ac:dyDescent="0.2">
      <c r="A293" s="314"/>
      <c r="M293" s="109"/>
    </row>
    <row r="294" spans="1:13" s="18" customFormat="1" ht="12" x14ac:dyDescent="0.2">
      <c r="A294" s="314"/>
      <c r="M294" s="109"/>
    </row>
    <row r="295" spans="1:13" s="18" customFormat="1" ht="12" x14ac:dyDescent="0.2">
      <c r="A295" s="314"/>
      <c r="M295" s="109"/>
    </row>
    <row r="296" spans="1:13" s="18" customFormat="1" ht="12" x14ac:dyDescent="0.2">
      <c r="A296" s="314"/>
      <c r="M296" s="109"/>
    </row>
    <row r="297" spans="1:13" s="18" customFormat="1" ht="12" x14ac:dyDescent="0.2">
      <c r="A297" s="314"/>
      <c r="M297" s="109"/>
    </row>
    <row r="298" spans="1:13" s="18" customFormat="1" ht="12" x14ac:dyDescent="0.2">
      <c r="A298" s="314"/>
      <c r="M298" s="109"/>
    </row>
    <row r="299" spans="1:13" s="18" customFormat="1" ht="12" x14ac:dyDescent="0.2">
      <c r="A299" s="314"/>
      <c r="M299" s="109"/>
    </row>
    <row r="300" spans="1:13" s="18" customFormat="1" ht="12" x14ac:dyDescent="0.2">
      <c r="A300" s="314"/>
      <c r="M300" s="109"/>
    </row>
    <row r="301" spans="1:13" s="18" customFormat="1" ht="12" x14ac:dyDescent="0.2">
      <c r="A301" s="314"/>
      <c r="M301" s="109"/>
    </row>
    <row r="302" spans="1:13" s="18" customFormat="1" ht="12" x14ac:dyDescent="0.2">
      <c r="A302" s="314"/>
      <c r="M302" s="109"/>
    </row>
    <row r="303" spans="1:13" s="18" customFormat="1" ht="12" x14ac:dyDescent="0.2">
      <c r="A303" s="314"/>
      <c r="M303" s="109"/>
    </row>
    <row r="304" spans="1:13" s="18" customFormat="1" ht="12" x14ac:dyDescent="0.2">
      <c r="A304" s="314"/>
      <c r="M304" s="109"/>
    </row>
    <row r="305" spans="1:13" s="18" customFormat="1" ht="12" x14ac:dyDescent="0.2">
      <c r="A305" s="314"/>
      <c r="M305" s="109"/>
    </row>
    <row r="306" spans="1:13" s="18" customFormat="1" ht="12" x14ac:dyDescent="0.2">
      <c r="A306" s="314"/>
      <c r="M306" s="109"/>
    </row>
    <row r="307" spans="1:13" s="18" customFormat="1" ht="12" x14ac:dyDescent="0.2">
      <c r="A307" s="314"/>
      <c r="M307" s="109"/>
    </row>
    <row r="308" spans="1:13" s="18" customFormat="1" ht="12" x14ac:dyDescent="0.2">
      <c r="A308" s="314"/>
      <c r="M308" s="109"/>
    </row>
    <row r="309" spans="1:13" s="18" customFormat="1" ht="12" x14ac:dyDescent="0.2">
      <c r="A309" s="314"/>
      <c r="M309" s="109"/>
    </row>
    <row r="310" spans="1:13" s="18" customFormat="1" ht="12" x14ac:dyDescent="0.2">
      <c r="A310" s="314"/>
      <c r="M310" s="109"/>
    </row>
    <row r="311" spans="1:13" s="18" customFormat="1" ht="12" x14ac:dyDescent="0.2">
      <c r="A311" s="314"/>
      <c r="M311" s="109"/>
    </row>
    <row r="312" spans="1:13" s="18" customFormat="1" ht="12" x14ac:dyDescent="0.2">
      <c r="A312" s="314"/>
      <c r="M312" s="109"/>
    </row>
    <row r="313" spans="1:13" s="18" customFormat="1" ht="12" x14ac:dyDescent="0.2">
      <c r="A313" s="314"/>
      <c r="M313" s="109"/>
    </row>
    <row r="314" spans="1:13" s="18" customFormat="1" ht="12" x14ac:dyDescent="0.2">
      <c r="A314" s="314"/>
      <c r="M314" s="109"/>
    </row>
    <row r="315" spans="1:13" s="18" customFormat="1" ht="12" x14ac:dyDescent="0.2">
      <c r="A315" s="314"/>
      <c r="M315" s="109"/>
    </row>
    <row r="316" spans="1:13" s="18" customFormat="1" ht="12" x14ac:dyDescent="0.2">
      <c r="A316" s="314"/>
      <c r="M316" s="109"/>
    </row>
    <row r="317" spans="1:13" s="18" customFormat="1" ht="12" x14ac:dyDescent="0.2">
      <c r="A317" s="314"/>
      <c r="M317" s="109"/>
    </row>
    <row r="318" spans="1:13" s="18" customFormat="1" ht="12" x14ac:dyDescent="0.2">
      <c r="A318" s="314"/>
      <c r="M318" s="109"/>
    </row>
    <row r="319" spans="1:13" s="18" customFormat="1" ht="12" x14ac:dyDescent="0.2">
      <c r="A319" s="314"/>
      <c r="M319" s="109"/>
    </row>
    <row r="320" spans="1:13" s="18" customFormat="1" ht="12" x14ac:dyDescent="0.2">
      <c r="A320" s="314"/>
      <c r="M320" s="109"/>
    </row>
    <row r="321" spans="1:13" s="18" customFormat="1" ht="12" x14ac:dyDescent="0.2">
      <c r="A321" s="314"/>
      <c r="M321" s="109"/>
    </row>
    <row r="322" spans="1:13" s="18" customFormat="1" ht="12" x14ac:dyDescent="0.2">
      <c r="A322" s="314"/>
      <c r="M322" s="109"/>
    </row>
    <row r="323" spans="1:13" s="18" customFormat="1" ht="12" x14ac:dyDescent="0.2">
      <c r="A323" s="314"/>
      <c r="M323" s="109"/>
    </row>
    <row r="324" spans="1:13" s="18" customFormat="1" ht="12" x14ac:dyDescent="0.2">
      <c r="A324" s="314"/>
      <c r="M324" s="109"/>
    </row>
    <row r="325" spans="1:13" s="18" customFormat="1" ht="12" x14ac:dyDescent="0.2">
      <c r="A325" s="314"/>
      <c r="M325" s="109"/>
    </row>
    <row r="326" spans="1:13" s="18" customFormat="1" ht="12" x14ac:dyDescent="0.2">
      <c r="A326" s="314"/>
      <c r="M326" s="109"/>
    </row>
    <row r="327" spans="1:13" s="18" customFormat="1" ht="12" x14ac:dyDescent="0.2">
      <c r="A327" s="314"/>
      <c r="M327" s="109"/>
    </row>
    <row r="328" spans="1:13" s="18" customFormat="1" ht="12" x14ac:dyDescent="0.2">
      <c r="A328" s="314"/>
      <c r="M328" s="109"/>
    </row>
    <row r="329" spans="1:13" s="18" customFormat="1" ht="12" x14ac:dyDescent="0.2">
      <c r="A329" s="314"/>
      <c r="M329" s="109"/>
    </row>
    <row r="330" spans="1:13" s="18" customFormat="1" ht="12" x14ac:dyDescent="0.2">
      <c r="A330" s="314"/>
      <c r="M330" s="109"/>
    </row>
    <row r="331" spans="1:13" s="18" customFormat="1" ht="12" x14ac:dyDescent="0.2">
      <c r="A331" s="314"/>
      <c r="M331" s="109"/>
    </row>
    <row r="332" spans="1:13" s="18" customFormat="1" ht="12" x14ac:dyDescent="0.2">
      <c r="A332" s="314"/>
      <c r="M332" s="109"/>
    </row>
    <row r="333" spans="1:13" s="18" customFormat="1" ht="12" x14ac:dyDescent="0.2">
      <c r="A333" s="314"/>
      <c r="M333" s="109"/>
    </row>
    <row r="334" spans="1:13" s="18" customFormat="1" ht="12" x14ac:dyDescent="0.2">
      <c r="A334" s="314"/>
      <c r="M334" s="109"/>
    </row>
    <row r="335" spans="1:13" s="18" customFormat="1" ht="12" x14ac:dyDescent="0.2">
      <c r="A335" s="314"/>
      <c r="M335" s="109"/>
    </row>
    <row r="336" spans="1:13" s="18" customFormat="1" ht="12" x14ac:dyDescent="0.2">
      <c r="A336" s="314"/>
      <c r="M336" s="109"/>
    </row>
    <row r="337" spans="1:13" s="18" customFormat="1" ht="12" x14ac:dyDescent="0.2">
      <c r="A337" s="314"/>
      <c r="M337" s="109"/>
    </row>
    <row r="338" spans="1:13" s="18" customFormat="1" ht="12" x14ac:dyDescent="0.2">
      <c r="A338" s="314"/>
      <c r="M338" s="109"/>
    </row>
    <row r="339" spans="1:13" s="18" customFormat="1" ht="12" x14ac:dyDescent="0.2">
      <c r="A339" s="314"/>
      <c r="M339" s="109"/>
    </row>
    <row r="340" spans="1:13" s="18" customFormat="1" ht="12" x14ac:dyDescent="0.2">
      <c r="A340" s="314"/>
      <c r="M340" s="109"/>
    </row>
    <row r="341" spans="1:13" s="18" customFormat="1" ht="12" x14ac:dyDescent="0.2">
      <c r="A341" s="314"/>
      <c r="M341" s="109"/>
    </row>
    <row r="342" spans="1:13" s="18" customFormat="1" ht="12" x14ac:dyDescent="0.2">
      <c r="A342" s="314"/>
      <c r="M342" s="109"/>
    </row>
    <row r="343" spans="1:13" s="18" customFormat="1" ht="12" x14ac:dyDescent="0.2">
      <c r="A343" s="314"/>
      <c r="M343" s="109"/>
    </row>
    <row r="344" spans="1:13" s="18" customFormat="1" ht="12" x14ac:dyDescent="0.2">
      <c r="A344" s="314"/>
      <c r="M344" s="109"/>
    </row>
    <row r="345" spans="1:13" s="18" customFormat="1" ht="12" x14ac:dyDescent="0.2">
      <c r="A345" s="314"/>
      <c r="M345" s="109"/>
    </row>
    <row r="346" spans="1:13" s="18" customFormat="1" ht="12" x14ac:dyDescent="0.2">
      <c r="A346" s="314"/>
      <c r="M346" s="109"/>
    </row>
    <row r="347" spans="1:13" s="18" customFormat="1" ht="12" x14ac:dyDescent="0.2">
      <c r="A347" s="314"/>
      <c r="M347" s="109"/>
    </row>
    <row r="348" spans="1:13" s="18" customFormat="1" ht="12" x14ac:dyDescent="0.2">
      <c r="A348" s="314"/>
      <c r="M348" s="109"/>
    </row>
    <row r="349" spans="1:13" s="18" customFormat="1" ht="12" x14ac:dyDescent="0.2">
      <c r="A349" s="314"/>
      <c r="M349" s="109"/>
    </row>
    <row r="350" spans="1:13" s="18" customFormat="1" ht="12" x14ac:dyDescent="0.2">
      <c r="A350" s="314"/>
      <c r="M350" s="109"/>
    </row>
    <row r="351" spans="1:13" s="18" customFormat="1" ht="12" x14ac:dyDescent="0.2">
      <c r="A351" s="314"/>
      <c r="M351" s="109"/>
    </row>
    <row r="352" spans="1:13" s="18" customFormat="1" ht="12" x14ac:dyDescent="0.2">
      <c r="A352" s="314"/>
      <c r="M352" s="109"/>
    </row>
    <row r="353" spans="1:13" s="18" customFormat="1" ht="12" x14ac:dyDescent="0.2">
      <c r="A353" s="314"/>
      <c r="M353" s="109"/>
    </row>
    <row r="354" spans="1:13" s="18" customFormat="1" ht="12" x14ac:dyDescent="0.2">
      <c r="A354" s="314"/>
      <c r="M354" s="109"/>
    </row>
    <row r="355" spans="1:13" s="18" customFormat="1" ht="12" x14ac:dyDescent="0.2">
      <c r="A355" s="314"/>
      <c r="M355" s="109"/>
    </row>
    <row r="356" spans="1:13" s="18" customFormat="1" ht="12" x14ac:dyDescent="0.2">
      <c r="A356" s="314"/>
      <c r="M356" s="109"/>
    </row>
    <row r="357" spans="1:13" s="18" customFormat="1" ht="12" x14ac:dyDescent="0.2">
      <c r="A357" s="314"/>
      <c r="M357" s="109"/>
    </row>
    <row r="358" spans="1:13" s="18" customFormat="1" ht="12" x14ac:dyDescent="0.2">
      <c r="A358" s="314"/>
      <c r="M358" s="109"/>
    </row>
    <row r="359" spans="1:13" s="18" customFormat="1" ht="12" x14ac:dyDescent="0.2">
      <c r="A359" s="314"/>
      <c r="M359" s="109"/>
    </row>
    <row r="360" spans="1:13" s="18" customFormat="1" ht="12" x14ac:dyDescent="0.2">
      <c r="A360" s="314"/>
      <c r="M360" s="109"/>
    </row>
    <row r="361" spans="1:13" s="18" customFormat="1" ht="12" x14ac:dyDescent="0.2">
      <c r="A361" s="314"/>
      <c r="M361" s="109"/>
    </row>
    <row r="362" spans="1:13" s="18" customFormat="1" ht="12" x14ac:dyDescent="0.2">
      <c r="A362" s="314"/>
      <c r="M362" s="109"/>
    </row>
    <row r="363" spans="1:13" s="18" customFormat="1" ht="12" x14ac:dyDescent="0.2">
      <c r="A363" s="314"/>
      <c r="M363" s="109"/>
    </row>
    <row r="364" spans="1:13" s="18" customFormat="1" ht="12" x14ac:dyDescent="0.2">
      <c r="A364" s="314"/>
      <c r="M364" s="109"/>
    </row>
    <row r="365" spans="1:13" s="18" customFormat="1" ht="12" x14ac:dyDescent="0.2">
      <c r="A365" s="314"/>
      <c r="M365" s="109"/>
    </row>
    <row r="366" spans="1:13" s="18" customFormat="1" ht="12" x14ac:dyDescent="0.2">
      <c r="A366" s="314"/>
      <c r="M366" s="109"/>
    </row>
    <row r="367" spans="1:13" s="18" customFormat="1" ht="12" x14ac:dyDescent="0.2">
      <c r="A367" s="314"/>
      <c r="M367" s="109"/>
    </row>
    <row r="368" spans="1:13" s="18" customFormat="1" ht="12" x14ac:dyDescent="0.2">
      <c r="A368" s="314"/>
      <c r="M368" s="109"/>
    </row>
    <row r="369" spans="1:13" s="18" customFormat="1" ht="12" x14ac:dyDescent="0.2">
      <c r="A369" s="314"/>
      <c r="M369" s="109"/>
    </row>
    <row r="370" spans="1:13" s="18" customFormat="1" ht="12" x14ac:dyDescent="0.2">
      <c r="A370" s="314"/>
      <c r="M370" s="109"/>
    </row>
    <row r="371" spans="1:13" s="18" customFormat="1" ht="12" x14ac:dyDescent="0.2">
      <c r="A371" s="314"/>
      <c r="M371" s="109"/>
    </row>
    <row r="372" spans="1:13" s="18" customFormat="1" ht="12" x14ac:dyDescent="0.2">
      <c r="A372" s="314"/>
      <c r="M372" s="109"/>
    </row>
    <row r="373" spans="1:13" s="18" customFormat="1" ht="12" x14ac:dyDescent="0.2">
      <c r="A373" s="314"/>
      <c r="M373" s="109"/>
    </row>
    <row r="374" spans="1:13" s="18" customFormat="1" ht="12" x14ac:dyDescent="0.2">
      <c r="A374" s="314"/>
      <c r="M374" s="109"/>
    </row>
    <row r="375" spans="1:13" s="18" customFormat="1" ht="12" x14ac:dyDescent="0.2">
      <c r="A375" s="314"/>
      <c r="M375" s="109"/>
    </row>
    <row r="376" spans="1:13" s="18" customFormat="1" ht="12" x14ac:dyDescent="0.2">
      <c r="A376" s="314"/>
      <c r="M376" s="109"/>
    </row>
    <row r="377" spans="1:13" s="18" customFormat="1" ht="12" x14ac:dyDescent="0.2">
      <c r="A377" s="314"/>
      <c r="M377" s="109"/>
    </row>
    <row r="378" spans="1:13" s="18" customFormat="1" ht="12" x14ac:dyDescent="0.2">
      <c r="A378" s="314"/>
      <c r="M378" s="109"/>
    </row>
    <row r="379" spans="1:13" s="18" customFormat="1" ht="12" x14ac:dyDescent="0.2">
      <c r="A379" s="314"/>
      <c r="M379" s="109"/>
    </row>
    <row r="380" spans="1:13" s="18" customFormat="1" ht="12" x14ac:dyDescent="0.2">
      <c r="A380" s="314"/>
      <c r="M380" s="109"/>
    </row>
    <row r="381" spans="1:13" s="18" customFormat="1" ht="12" x14ac:dyDescent="0.2">
      <c r="A381" s="314"/>
      <c r="M381" s="109"/>
    </row>
    <row r="382" spans="1:13" s="18" customFormat="1" ht="12" x14ac:dyDescent="0.2">
      <c r="A382" s="314"/>
      <c r="M382" s="109"/>
    </row>
    <row r="383" spans="1:13" s="18" customFormat="1" ht="12" x14ac:dyDescent="0.2">
      <c r="A383" s="314"/>
      <c r="M383" s="109"/>
    </row>
    <row r="384" spans="1:13" s="18" customFormat="1" ht="12" x14ac:dyDescent="0.2">
      <c r="A384" s="314"/>
      <c r="M384" s="109"/>
    </row>
    <row r="385" spans="1:13" s="18" customFormat="1" ht="12" x14ac:dyDescent="0.2">
      <c r="A385" s="314"/>
      <c r="M385" s="109"/>
    </row>
    <row r="386" spans="1:13" s="18" customFormat="1" ht="12" x14ac:dyDescent="0.2">
      <c r="A386" s="314"/>
      <c r="M386" s="109"/>
    </row>
    <row r="387" spans="1:13" s="18" customFormat="1" ht="12" x14ac:dyDescent="0.2">
      <c r="A387" s="314"/>
      <c r="M387" s="109"/>
    </row>
    <row r="388" spans="1:13" s="18" customFormat="1" ht="12" x14ac:dyDescent="0.2">
      <c r="A388" s="314"/>
      <c r="M388" s="109"/>
    </row>
    <row r="389" spans="1:13" s="18" customFormat="1" ht="12" x14ac:dyDescent="0.2">
      <c r="A389" s="314"/>
      <c r="M389" s="109"/>
    </row>
    <row r="390" spans="1:13" s="18" customFormat="1" ht="12" x14ac:dyDescent="0.2">
      <c r="A390" s="314"/>
      <c r="M390" s="109"/>
    </row>
    <row r="391" spans="1:13" s="18" customFormat="1" ht="12" x14ac:dyDescent="0.2">
      <c r="A391" s="314"/>
      <c r="M391" s="109"/>
    </row>
    <row r="392" spans="1:13" s="18" customFormat="1" ht="12" x14ac:dyDescent="0.2">
      <c r="A392" s="314"/>
      <c r="M392" s="109"/>
    </row>
    <row r="393" spans="1:13" s="18" customFormat="1" ht="12" x14ac:dyDescent="0.2">
      <c r="A393" s="314"/>
      <c r="M393" s="109"/>
    </row>
    <row r="394" spans="1:13" s="18" customFormat="1" ht="12" x14ac:dyDescent="0.2">
      <c r="A394" s="314"/>
      <c r="M394" s="109"/>
    </row>
    <row r="395" spans="1:13" s="18" customFormat="1" ht="12" x14ac:dyDescent="0.2">
      <c r="A395" s="314"/>
      <c r="M395" s="109"/>
    </row>
    <row r="396" spans="1:13" s="18" customFormat="1" ht="12" x14ac:dyDescent="0.2">
      <c r="A396" s="314"/>
      <c r="M396" s="109"/>
    </row>
    <row r="397" spans="1:13" s="18" customFormat="1" ht="12" x14ac:dyDescent="0.2">
      <c r="A397" s="314"/>
      <c r="M397" s="109"/>
    </row>
    <row r="398" spans="1:13" s="18" customFormat="1" ht="12" x14ac:dyDescent="0.2">
      <c r="A398" s="314"/>
      <c r="M398" s="109"/>
    </row>
    <row r="399" spans="1:13" s="18" customFormat="1" ht="12" x14ac:dyDescent="0.2">
      <c r="A399" s="314"/>
      <c r="M399" s="109"/>
    </row>
    <row r="400" spans="1:13" s="18" customFormat="1" ht="12" x14ac:dyDescent="0.2">
      <c r="A400" s="314"/>
      <c r="M400" s="109"/>
    </row>
    <row r="401" spans="1:13" s="18" customFormat="1" ht="12" x14ac:dyDescent="0.2">
      <c r="A401" s="314"/>
      <c r="M401" s="109"/>
    </row>
    <row r="402" spans="1:13" s="18" customFormat="1" ht="12" x14ac:dyDescent="0.2">
      <c r="A402" s="314"/>
      <c r="M402" s="109"/>
    </row>
    <row r="403" spans="1:13" s="18" customFormat="1" ht="12" x14ac:dyDescent="0.2">
      <c r="A403" s="314"/>
      <c r="M403" s="109"/>
    </row>
    <row r="404" spans="1:13" s="18" customFormat="1" ht="12" x14ac:dyDescent="0.2">
      <c r="A404" s="314"/>
      <c r="M404" s="109"/>
    </row>
    <row r="405" spans="1:13" s="18" customFormat="1" ht="12" x14ac:dyDescent="0.2">
      <c r="A405" s="314"/>
      <c r="M405" s="109"/>
    </row>
    <row r="406" spans="1:13" s="18" customFormat="1" ht="12" x14ac:dyDescent="0.2">
      <c r="A406" s="314"/>
      <c r="M406" s="109"/>
    </row>
    <row r="407" spans="1:13" s="18" customFormat="1" ht="12" x14ac:dyDescent="0.2">
      <c r="A407" s="314"/>
      <c r="M407" s="109"/>
    </row>
    <row r="408" spans="1:13" s="18" customFormat="1" ht="12" x14ac:dyDescent="0.2">
      <c r="A408" s="314"/>
      <c r="M408" s="109"/>
    </row>
    <row r="409" spans="1:13" s="18" customFormat="1" ht="12" x14ac:dyDescent="0.2">
      <c r="A409" s="314"/>
      <c r="M409" s="109"/>
    </row>
    <row r="410" spans="1:13" s="18" customFormat="1" ht="12" x14ac:dyDescent="0.2">
      <c r="A410" s="314"/>
      <c r="M410" s="109"/>
    </row>
    <row r="411" spans="1:13" s="18" customFormat="1" ht="12" x14ac:dyDescent="0.2">
      <c r="A411" s="314"/>
      <c r="M411" s="109"/>
    </row>
    <row r="412" spans="1:13" s="18" customFormat="1" ht="12" x14ac:dyDescent="0.2">
      <c r="A412" s="314"/>
      <c r="M412" s="109"/>
    </row>
    <row r="413" spans="1:13" s="18" customFormat="1" ht="12" x14ac:dyDescent="0.2">
      <c r="A413" s="314"/>
      <c r="M413" s="109"/>
    </row>
    <row r="414" spans="1:13" s="18" customFormat="1" ht="12" x14ac:dyDescent="0.2">
      <c r="A414" s="314"/>
      <c r="M414" s="109"/>
    </row>
    <row r="415" spans="1:13" s="18" customFormat="1" ht="12" x14ac:dyDescent="0.2">
      <c r="A415" s="314"/>
      <c r="M415" s="109"/>
    </row>
    <row r="416" spans="1:13" s="18" customFormat="1" ht="12" x14ac:dyDescent="0.2">
      <c r="A416" s="314"/>
      <c r="M416" s="109"/>
    </row>
    <row r="417" spans="1:13" s="18" customFormat="1" ht="12" x14ac:dyDescent="0.2">
      <c r="A417" s="314"/>
      <c r="M417" s="109"/>
    </row>
    <row r="418" spans="1:13" s="18" customFormat="1" ht="12" x14ac:dyDescent="0.2">
      <c r="A418" s="314"/>
      <c r="M418" s="109"/>
    </row>
    <row r="419" spans="1:13" s="18" customFormat="1" ht="12" x14ac:dyDescent="0.2">
      <c r="A419" s="314"/>
      <c r="M419" s="109"/>
    </row>
    <row r="420" spans="1:13" s="18" customFormat="1" ht="12" x14ac:dyDescent="0.2">
      <c r="A420" s="314"/>
      <c r="M420" s="109"/>
    </row>
    <row r="421" spans="1:13" s="18" customFormat="1" ht="12" x14ac:dyDescent="0.2">
      <c r="A421" s="314"/>
      <c r="M421" s="109"/>
    </row>
    <row r="422" spans="1:13" s="18" customFormat="1" ht="12" x14ac:dyDescent="0.2">
      <c r="A422" s="314"/>
      <c r="M422" s="109"/>
    </row>
    <row r="423" spans="1:13" s="18" customFormat="1" ht="12" x14ac:dyDescent="0.2">
      <c r="A423" s="314"/>
      <c r="M423" s="109"/>
    </row>
    <row r="424" spans="1:13" s="18" customFormat="1" ht="12" x14ac:dyDescent="0.2">
      <c r="A424" s="314"/>
      <c r="M424" s="109"/>
    </row>
    <row r="425" spans="1:13" s="18" customFormat="1" ht="12" x14ac:dyDescent="0.2">
      <c r="A425" s="314"/>
      <c r="M425" s="109"/>
    </row>
    <row r="426" spans="1:13" s="18" customFormat="1" ht="12" x14ac:dyDescent="0.2">
      <c r="A426" s="314"/>
      <c r="M426" s="109"/>
    </row>
    <row r="427" spans="1:13" s="18" customFormat="1" ht="12" x14ac:dyDescent="0.2">
      <c r="A427" s="314"/>
      <c r="M427" s="109"/>
    </row>
    <row r="428" spans="1:13" s="18" customFormat="1" ht="12" x14ac:dyDescent="0.2">
      <c r="A428" s="314"/>
      <c r="M428" s="109"/>
    </row>
    <row r="429" spans="1:13" s="18" customFormat="1" ht="12" x14ac:dyDescent="0.2">
      <c r="A429" s="314"/>
      <c r="M429" s="109"/>
    </row>
    <row r="430" spans="1:13" s="18" customFormat="1" ht="12" x14ac:dyDescent="0.2">
      <c r="A430" s="314"/>
      <c r="M430" s="109"/>
    </row>
    <row r="431" spans="1:13" s="18" customFormat="1" ht="12" x14ac:dyDescent="0.2">
      <c r="A431" s="314"/>
      <c r="M431" s="109"/>
    </row>
    <row r="432" spans="1:13" s="18" customFormat="1" ht="12" x14ac:dyDescent="0.2">
      <c r="A432" s="314"/>
      <c r="M432" s="109"/>
    </row>
    <row r="433" spans="1:13" s="18" customFormat="1" ht="12" x14ac:dyDescent="0.2">
      <c r="A433" s="314"/>
      <c r="M433" s="109"/>
    </row>
    <row r="434" spans="1:13" s="18" customFormat="1" ht="12" x14ac:dyDescent="0.2">
      <c r="A434" s="314"/>
      <c r="M434" s="109"/>
    </row>
    <row r="435" spans="1:13" s="18" customFormat="1" ht="12" x14ac:dyDescent="0.2">
      <c r="A435" s="314"/>
      <c r="M435" s="109"/>
    </row>
    <row r="436" spans="1:13" s="18" customFormat="1" ht="12" x14ac:dyDescent="0.2">
      <c r="A436" s="314"/>
      <c r="B436" s="2"/>
      <c r="J436" s="2"/>
      <c r="M436" s="109"/>
    </row>
    <row r="437" spans="1:13" ht="12" x14ac:dyDescent="0.2">
      <c r="A437" s="311"/>
      <c r="I437" s="18"/>
    </row>
    <row r="438" spans="1:13" x14ac:dyDescent="0.2">
      <c r="A438" s="311"/>
    </row>
    <row r="439" spans="1:13" x14ac:dyDescent="0.2">
      <c r="A439" s="311"/>
    </row>
    <row r="440" spans="1:13" x14ac:dyDescent="0.2">
      <c r="A440" s="311"/>
    </row>
    <row r="441" spans="1:13" x14ac:dyDescent="0.2">
      <c r="A441" s="311"/>
    </row>
  </sheetData>
  <sheetProtection algorithmName="SHA-512" hashValue="xRsafeIUqoJvWsS+SyfRgypIba+OvAos3kTpSJjQtnE+QbjKg9PoEzucsAjP9Iuzw+ljKFPKA3TIN1EUtFBi0Q==" saltValue="Q+kS1r9UtyPxEulGjTwDhw==" spinCount="100000" sheet="1" objects="1" scenarios="1" selectLockedCells="1"/>
  <mergeCells count="39">
    <mergeCell ref="F120:H120"/>
    <mergeCell ref="B44:C44"/>
    <mergeCell ref="B99:D99"/>
    <mergeCell ref="B100:D100"/>
    <mergeCell ref="B101:D101"/>
    <mergeCell ref="B92:D92"/>
    <mergeCell ref="B93:D93"/>
    <mergeCell ref="B94:D94"/>
    <mergeCell ref="B95:D95"/>
    <mergeCell ref="B98:D98"/>
    <mergeCell ref="G92:K101"/>
    <mergeCell ref="D44:K66"/>
    <mergeCell ref="I17:J17"/>
    <mergeCell ref="D74:K74"/>
    <mergeCell ref="D75:K75"/>
    <mergeCell ref="D72:K72"/>
    <mergeCell ref="D73:K73"/>
    <mergeCell ref="E19:F19"/>
    <mergeCell ref="D69:K69"/>
    <mergeCell ref="D70:K70"/>
    <mergeCell ref="D71:K71"/>
    <mergeCell ref="F18:I18"/>
    <mergeCell ref="K17:K18"/>
    <mergeCell ref="B9:K9"/>
    <mergeCell ref="B166:D167"/>
    <mergeCell ref="D165:H165"/>
    <mergeCell ref="F154:H154"/>
    <mergeCell ref="F166:H166"/>
    <mergeCell ref="I136:J136"/>
    <mergeCell ref="I137:J137"/>
    <mergeCell ref="F139:H139"/>
    <mergeCell ref="D161:I161"/>
    <mergeCell ref="D162:I162"/>
    <mergeCell ref="E163:I163"/>
    <mergeCell ref="B116:K116"/>
    <mergeCell ref="B111:K111"/>
    <mergeCell ref="I107:J107"/>
    <mergeCell ref="I109:J109"/>
    <mergeCell ref="F119:H119"/>
  </mergeCells>
  <phoneticPr fontId="2" type="noConversion"/>
  <dataValidations count="3">
    <dataValidation type="list" allowBlank="1" showInputMessage="1" showErrorMessage="1" sqref="C161 B151:C152 F109:F110 C147:C148" xr:uid="{00000000-0002-0000-0300-000000000000}">
      <formula1>OLEASED</formula1>
    </dataValidation>
    <dataValidation type="list" allowBlank="1" showInputMessage="1" showErrorMessage="1" sqref="I126:I127 I129:I130 I109:J109" xr:uid="{00000000-0002-0000-0300-000001000000}">
      <formula1>yesno</formula1>
    </dataValidation>
    <dataValidation type="list" allowBlank="1" showInputMessage="1" showErrorMessage="1" sqref="I17:J17" xr:uid="{00000000-0002-0000-0300-000002000000}">
      <formula1>yesnomaybe</formula1>
    </dataValidation>
  </dataValidations>
  <pageMargins left="0.75" right="0.33" top="0.47" bottom="0.5" header="0" footer="0.5"/>
  <pageSetup scale="88" orientation="portrait" r:id="rId1"/>
  <headerFooter alignWithMargins="0">
    <oddFooter>&amp;C&amp;P &amp;R&amp;A</oddFooter>
  </headerFooter>
  <rowBreaks count="1" manualBreakCount="1">
    <brk id="66" min="1" max="10" man="1"/>
  </rowBreaks>
  <ignoredErrors>
    <ignoredError sqref="K42" unlockedFormula="1"/>
    <ignoredError sqref="E98"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5144" r:id="rId4" name="Check Box 24">
              <controlPr defaultSize="0" autoFill="0" autoLine="0" autoPict="0">
                <anchor moveWithCells="1">
                  <from>
                    <xdr:col>4</xdr:col>
                    <xdr:colOff>219075</xdr:colOff>
                    <xdr:row>92</xdr:row>
                    <xdr:rowOff>133350</xdr:rowOff>
                  </from>
                  <to>
                    <xdr:col>4</xdr:col>
                    <xdr:colOff>523875</xdr:colOff>
                    <xdr:row>94</xdr:row>
                    <xdr:rowOff>38100</xdr:rowOff>
                  </to>
                </anchor>
              </controlPr>
            </control>
          </mc:Choice>
        </mc:AlternateContent>
        <mc:AlternateContent xmlns:mc="http://schemas.openxmlformats.org/markup-compatibility/2006">
          <mc:Choice Requires="x14">
            <control shapeId="5145" r:id="rId5" name="Check Box 25">
              <controlPr defaultSize="0" autoFill="0" autoLine="0" autoPict="0">
                <anchor moveWithCells="1">
                  <from>
                    <xdr:col>4</xdr:col>
                    <xdr:colOff>219075</xdr:colOff>
                    <xdr:row>93</xdr:row>
                    <xdr:rowOff>123825</xdr:rowOff>
                  </from>
                  <to>
                    <xdr:col>4</xdr:col>
                    <xdr:colOff>523875</xdr:colOff>
                    <xdr:row>96</xdr:row>
                    <xdr:rowOff>0</xdr:rowOff>
                  </to>
                </anchor>
              </controlPr>
            </control>
          </mc:Choice>
        </mc:AlternateContent>
        <mc:AlternateContent xmlns:mc="http://schemas.openxmlformats.org/markup-compatibility/2006">
          <mc:Choice Requires="x14">
            <control shapeId="5146" r:id="rId6" name="Check Box 26">
              <controlPr defaultSize="0" autoFill="0" autoLine="0" autoPict="0">
                <anchor moveWithCells="1">
                  <from>
                    <xdr:col>4</xdr:col>
                    <xdr:colOff>219075</xdr:colOff>
                    <xdr:row>98</xdr:row>
                    <xdr:rowOff>142875</xdr:rowOff>
                  </from>
                  <to>
                    <xdr:col>4</xdr:col>
                    <xdr:colOff>523875</xdr:colOff>
                    <xdr:row>99</xdr:row>
                    <xdr:rowOff>200025</xdr:rowOff>
                  </to>
                </anchor>
              </controlPr>
            </control>
          </mc:Choice>
        </mc:AlternateContent>
        <mc:AlternateContent xmlns:mc="http://schemas.openxmlformats.org/markup-compatibility/2006">
          <mc:Choice Requires="x14">
            <control shapeId="5151" r:id="rId7" name="Check Box 31">
              <controlPr defaultSize="0" autoFill="0" autoLine="0" autoPict="0">
                <anchor moveWithCells="1">
                  <from>
                    <xdr:col>3</xdr:col>
                    <xdr:colOff>66675</xdr:colOff>
                    <xdr:row>159</xdr:row>
                    <xdr:rowOff>28575</xdr:rowOff>
                  </from>
                  <to>
                    <xdr:col>3</xdr:col>
                    <xdr:colOff>371475</xdr:colOff>
                    <xdr:row>161</xdr:row>
                    <xdr:rowOff>28575</xdr:rowOff>
                  </to>
                </anchor>
              </controlPr>
            </control>
          </mc:Choice>
        </mc:AlternateContent>
        <mc:AlternateContent xmlns:mc="http://schemas.openxmlformats.org/markup-compatibility/2006">
          <mc:Choice Requires="x14">
            <control shapeId="5152" r:id="rId8" name="Check Box 32">
              <controlPr defaultSize="0" autoFill="0" autoLine="0" autoPict="0">
                <anchor moveWithCells="1">
                  <from>
                    <xdr:col>3</xdr:col>
                    <xdr:colOff>66675</xdr:colOff>
                    <xdr:row>160</xdr:row>
                    <xdr:rowOff>123825</xdr:rowOff>
                  </from>
                  <to>
                    <xdr:col>3</xdr:col>
                    <xdr:colOff>371475</xdr:colOff>
                    <xdr:row>162</xdr:row>
                    <xdr:rowOff>19050</xdr:rowOff>
                  </to>
                </anchor>
              </controlPr>
            </control>
          </mc:Choice>
        </mc:AlternateContent>
        <mc:AlternateContent xmlns:mc="http://schemas.openxmlformats.org/markup-compatibility/2006">
          <mc:Choice Requires="x14">
            <control shapeId="5158" r:id="rId9" name="Check Box 38">
              <controlPr defaultSize="0" autoFill="0" autoLine="0" autoPict="0">
                <anchor>
                  <from>
                    <xdr:col>4</xdr:col>
                    <xdr:colOff>66675</xdr:colOff>
                    <xdr:row>134</xdr:row>
                    <xdr:rowOff>0</xdr:rowOff>
                  </from>
                  <to>
                    <xdr:col>4</xdr:col>
                    <xdr:colOff>371475</xdr:colOff>
                    <xdr:row>136</xdr:row>
                    <xdr:rowOff>19050</xdr:rowOff>
                  </to>
                </anchor>
              </controlPr>
            </control>
          </mc:Choice>
        </mc:AlternateContent>
        <mc:AlternateContent xmlns:mc="http://schemas.openxmlformats.org/markup-compatibility/2006">
          <mc:Choice Requires="x14">
            <control shapeId="5159" r:id="rId10" name="Check Box 39">
              <controlPr defaultSize="0" autoFill="0" autoLine="0" autoPict="0">
                <anchor moveWithCells="1">
                  <from>
                    <xdr:col>4</xdr:col>
                    <xdr:colOff>66675</xdr:colOff>
                    <xdr:row>135</xdr:row>
                    <xdr:rowOff>104775</xdr:rowOff>
                  </from>
                  <to>
                    <xdr:col>4</xdr:col>
                    <xdr:colOff>371475</xdr:colOff>
                    <xdr:row>137</xdr:row>
                    <xdr:rowOff>19050</xdr:rowOff>
                  </to>
                </anchor>
              </controlPr>
            </control>
          </mc:Choice>
        </mc:AlternateContent>
        <mc:AlternateContent xmlns:mc="http://schemas.openxmlformats.org/markup-compatibility/2006">
          <mc:Choice Requires="x14">
            <control shapeId="5161" r:id="rId11" name="Check Box 41">
              <controlPr defaultSize="0" autoFill="0" autoLine="0" autoPict="0">
                <anchor moveWithCells="1">
                  <from>
                    <xdr:col>9</xdr:col>
                    <xdr:colOff>57150</xdr:colOff>
                    <xdr:row>150</xdr:row>
                    <xdr:rowOff>104775</xdr:rowOff>
                  </from>
                  <to>
                    <xdr:col>9</xdr:col>
                    <xdr:colOff>361950</xdr:colOff>
                    <xdr:row>152</xdr:row>
                    <xdr:rowOff>19050</xdr:rowOff>
                  </to>
                </anchor>
              </controlPr>
            </control>
          </mc:Choice>
        </mc:AlternateContent>
        <mc:AlternateContent xmlns:mc="http://schemas.openxmlformats.org/markup-compatibility/2006">
          <mc:Choice Requires="x14">
            <control shapeId="5163" r:id="rId12" name="Check Box 43">
              <controlPr defaultSize="0" autoFill="0" autoLine="0" autoPict="0">
                <anchor moveWithCells="1">
                  <from>
                    <xdr:col>3</xdr:col>
                    <xdr:colOff>66675</xdr:colOff>
                    <xdr:row>161</xdr:row>
                    <xdr:rowOff>123825</xdr:rowOff>
                  </from>
                  <to>
                    <xdr:col>3</xdr:col>
                    <xdr:colOff>371475</xdr:colOff>
                    <xdr:row>163</xdr:row>
                    <xdr:rowOff>9525</xdr:rowOff>
                  </to>
                </anchor>
              </controlPr>
            </control>
          </mc:Choice>
        </mc:AlternateContent>
        <mc:AlternateContent xmlns:mc="http://schemas.openxmlformats.org/markup-compatibility/2006">
          <mc:Choice Requires="x14">
            <control shapeId="5165" r:id="rId13" name="Check Box 45">
              <controlPr defaultSize="0" autoFill="0" autoLine="0" autoPict="0">
                <anchor moveWithCells="1">
                  <from>
                    <xdr:col>9</xdr:col>
                    <xdr:colOff>57150</xdr:colOff>
                    <xdr:row>149</xdr:row>
                    <xdr:rowOff>0</xdr:rowOff>
                  </from>
                  <to>
                    <xdr:col>9</xdr:col>
                    <xdr:colOff>361950</xdr:colOff>
                    <xdr:row>151</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C2:E56"/>
  <sheetViews>
    <sheetView showGridLines="0" zoomScaleNormal="100" workbookViewId="0">
      <selection activeCell="G13" sqref="G13"/>
    </sheetView>
  </sheetViews>
  <sheetFormatPr defaultColWidth="9.140625" defaultRowHeight="12.75" x14ac:dyDescent="0.2"/>
  <cols>
    <col min="1" max="1" width="3.7109375" style="51" customWidth="1"/>
    <col min="2" max="2" width="4.5703125" style="51" customWidth="1"/>
    <col min="3" max="3" width="3.28515625" style="51" customWidth="1"/>
    <col min="4" max="4" width="1.5703125" style="51" customWidth="1"/>
    <col min="5" max="5" width="85.5703125" style="52" customWidth="1"/>
    <col min="6" max="6" width="9.140625" style="51"/>
    <col min="7" max="7" width="65.85546875" style="51" customWidth="1"/>
    <col min="8" max="16384" width="9.140625" style="51"/>
  </cols>
  <sheetData>
    <row r="2" spans="3:5" ht="24.75" customHeight="1" x14ac:dyDescent="0.2">
      <c r="C2" s="101" t="s">
        <v>120</v>
      </c>
    </row>
    <row r="3" spans="3:5" ht="24.75" customHeight="1" x14ac:dyDescent="0.2">
      <c r="C3" s="101" t="s">
        <v>223</v>
      </c>
    </row>
    <row r="4" spans="3:5" ht="15.75" x14ac:dyDescent="0.2">
      <c r="C4" s="102" t="s">
        <v>214</v>
      </c>
    </row>
    <row r="5" spans="3:5" ht="24" customHeight="1" x14ac:dyDescent="0.2">
      <c r="C5" s="401">
        <f>'(DAS Use Only) Revision Log'!B11</f>
        <v>1.18</v>
      </c>
      <c r="D5" s="401"/>
      <c r="E5" s="140" t="s">
        <v>131</v>
      </c>
    </row>
    <row r="6" spans="3:5" ht="33.75" customHeight="1" x14ac:dyDescent="0.2"/>
    <row r="7" spans="3:5" ht="19.5" x14ac:dyDescent="0.2">
      <c r="C7" s="84" t="s">
        <v>80</v>
      </c>
      <c r="D7" s="67"/>
      <c r="E7" s="68"/>
    </row>
    <row r="8" spans="3:5" ht="18.75" customHeight="1" x14ac:dyDescent="0.2"/>
    <row r="9" spans="3:5" ht="27" customHeight="1" x14ac:dyDescent="0.2">
      <c r="C9" s="55">
        <v>1</v>
      </c>
      <c r="E9" s="65" t="s">
        <v>243</v>
      </c>
    </row>
    <row r="10" spans="3:5" ht="71.25" customHeight="1" x14ac:dyDescent="0.2">
      <c r="C10" s="55">
        <v>2</v>
      </c>
      <c r="E10" s="65" t="s">
        <v>244</v>
      </c>
    </row>
    <row r="11" spans="3:5" ht="33.75" customHeight="1" x14ac:dyDescent="0.2">
      <c r="C11" s="55">
        <v>3</v>
      </c>
      <c r="E11" s="65" t="s">
        <v>236</v>
      </c>
    </row>
    <row r="12" spans="3:5" s="106" customFormat="1" ht="36" customHeight="1" x14ac:dyDescent="0.2">
      <c r="C12" s="55">
        <v>4</v>
      </c>
      <c r="D12" s="51"/>
      <c r="E12" s="65" t="s">
        <v>245</v>
      </c>
    </row>
    <row r="13" spans="3:5" ht="43.5" customHeight="1" x14ac:dyDescent="0.2">
      <c r="C13" s="55">
        <v>5</v>
      </c>
      <c r="E13" s="65" t="s">
        <v>237</v>
      </c>
    </row>
    <row r="14" spans="3:5" ht="25.5" x14ac:dyDescent="0.2">
      <c r="C14" s="55">
        <v>6</v>
      </c>
      <c r="E14" s="65" t="s">
        <v>246</v>
      </c>
    </row>
    <row r="15" spans="3:5" x14ac:dyDescent="0.2">
      <c r="C15" s="55"/>
      <c r="E15" s="54" t="s">
        <v>79</v>
      </c>
    </row>
    <row r="16" spans="3:5" x14ac:dyDescent="0.2">
      <c r="C16" s="55"/>
      <c r="E16" s="54" t="s">
        <v>88</v>
      </c>
    </row>
    <row r="17" spans="3:5" x14ac:dyDescent="0.2">
      <c r="C17" s="55"/>
      <c r="E17" s="54" t="s">
        <v>89</v>
      </c>
    </row>
    <row r="18" spans="3:5" x14ac:dyDescent="0.2">
      <c r="C18" s="55"/>
      <c r="E18" s="54" t="s">
        <v>294</v>
      </c>
    </row>
    <row r="19" spans="3:5" ht="8.25" customHeight="1" x14ac:dyDescent="0.2">
      <c r="C19" s="55"/>
      <c r="E19" s="53"/>
    </row>
    <row r="20" spans="3:5" ht="46.5" customHeight="1" x14ac:dyDescent="0.2">
      <c r="C20" s="55">
        <v>7</v>
      </c>
      <c r="E20" s="65" t="s">
        <v>247</v>
      </c>
    </row>
    <row r="21" spans="3:5" ht="58.5" customHeight="1" x14ac:dyDescent="0.2">
      <c r="C21" s="55">
        <v>8</v>
      </c>
      <c r="E21" s="65" t="s">
        <v>238</v>
      </c>
    </row>
    <row r="22" spans="3:5" ht="19.5" x14ac:dyDescent="0.2">
      <c r="C22" s="84" t="s">
        <v>111</v>
      </c>
      <c r="D22" s="67"/>
      <c r="E22" s="68"/>
    </row>
    <row r="23" spans="3:5" ht="18.75" customHeight="1" x14ac:dyDescent="0.2"/>
    <row r="24" spans="3:5" ht="37.5" customHeight="1" x14ac:dyDescent="0.2">
      <c r="C24" s="55" t="s">
        <v>239</v>
      </c>
      <c r="E24" s="52" t="s">
        <v>248</v>
      </c>
    </row>
    <row r="25" spans="3:5" x14ac:dyDescent="0.2">
      <c r="C25" s="55"/>
      <c r="E25" s="53" t="s">
        <v>7</v>
      </c>
    </row>
    <row r="26" spans="3:5" x14ac:dyDescent="0.2">
      <c r="E26" s="53" t="s">
        <v>8</v>
      </c>
    </row>
    <row r="27" spans="3:5" x14ac:dyDescent="0.2">
      <c r="E27" s="53" t="s">
        <v>9</v>
      </c>
    </row>
    <row r="28" spans="3:5" x14ac:dyDescent="0.2">
      <c r="E28" s="53" t="s">
        <v>48</v>
      </c>
    </row>
    <row r="29" spans="3:5" x14ac:dyDescent="0.2">
      <c r="E29" s="53" t="s">
        <v>10</v>
      </c>
    </row>
    <row r="30" spans="3:5" x14ac:dyDescent="0.2">
      <c r="E30" s="53" t="s">
        <v>11</v>
      </c>
    </row>
    <row r="31" spans="3:5" x14ac:dyDescent="0.2">
      <c r="E31" s="53" t="s">
        <v>12</v>
      </c>
    </row>
    <row r="32" spans="3:5" ht="38.25" customHeight="1" x14ac:dyDescent="0.2"/>
    <row r="33" spans="3:5" ht="19.5" x14ac:dyDescent="0.2">
      <c r="C33" s="84" t="s">
        <v>82</v>
      </c>
      <c r="D33" s="67"/>
      <c r="E33" s="68"/>
    </row>
    <row r="34" spans="3:5" ht="18.75" customHeight="1" x14ac:dyDescent="0.2"/>
    <row r="35" spans="3:5" ht="63.75" customHeight="1" x14ac:dyDescent="0.2">
      <c r="C35" s="60">
        <v>1</v>
      </c>
      <c r="E35" s="65" t="s">
        <v>240</v>
      </c>
    </row>
    <row r="36" spans="3:5" ht="53.25" customHeight="1" x14ac:dyDescent="0.2">
      <c r="C36" s="55">
        <v>2</v>
      </c>
      <c r="E36" s="65" t="s">
        <v>295</v>
      </c>
    </row>
    <row r="37" spans="3:5" ht="66" customHeight="1" x14ac:dyDescent="0.2">
      <c r="C37" s="55">
        <v>3</v>
      </c>
      <c r="E37" s="65" t="s">
        <v>296</v>
      </c>
    </row>
    <row r="38" spans="3:5" ht="67.5" customHeight="1" x14ac:dyDescent="0.2">
      <c r="C38" s="55">
        <v>4</v>
      </c>
      <c r="E38" s="65" t="s">
        <v>297</v>
      </c>
    </row>
    <row r="39" spans="3:5" ht="94.5" customHeight="1" x14ac:dyDescent="0.2">
      <c r="C39" s="55"/>
      <c r="E39" s="52" t="s">
        <v>255</v>
      </c>
    </row>
    <row r="40" spans="3:5" ht="19.5" x14ac:dyDescent="0.2">
      <c r="C40" s="84" t="s">
        <v>83</v>
      </c>
      <c r="D40" s="67"/>
      <c r="E40" s="68"/>
    </row>
    <row r="41" spans="3:5" ht="18.75" customHeight="1" x14ac:dyDescent="0.2"/>
    <row r="42" spans="3:5" ht="41.25" customHeight="1" x14ac:dyDescent="0.2">
      <c r="C42" s="60">
        <v>1</v>
      </c>
      <c r="E42" s="65" t="s">
        <v>249</v>
      </c>
    </row>
    <row r="43" spans="3:5" ht="78.75" customHeight="1" x14ac:dyDescent="0.2">
      <c r="C43" s="60">
        <v>2</v>
      </c>
      <c r="E43" s="65" t="s">
        <v>241</v>
      </c>
    </row>
    <row r="44" spans="3:5" ht="66" customHeight="1" x14ac:dyDescent="0.2">
      <c r="C44" s="60">
        <v>3</v>
      </c>
      <c r="E44" s="65" t="s">
        <v>242</v>
      </c>
    </row>
    <row r="45" spans="3:5" ht="90.75" customHeight="1" x14ac:dyDescent="0.2">
      <c r="C45" s="60">
        <v>4</v>
      </c>
      <c r="E45" s="65" t="s">
        <v>250</v>
      </c>
    </row>
    <row r="46" spans="3:5" ht="50.25" customHeight="1" x14ac:dyDescent="0.2">
      <c r="C46" s="60">
        <v>5</v>
      </c>
      <c r="E46" s="65" t="s">
        <v>251</v>
      </c>
    </row>
    <row r="47" spans="3:5" ht="23.25" customHeight="1" x14ac:dyDescent="0.2"/>
    <row r="48" spans="3:5" ht="19.5" x14ac:dyDescent="0.2">
      <c r="C48" s="66" t="s">
        <v>123</v>
      </c>
      <c r="D48" s="67"/>
      <c r="E48" s="68"/>
    </row>
    <row r="49" spans="3:5" ht="18.75" customHeight="1" x14ac:dyDescent="0.2"/>
    <row r="50" spans="3:5" ht="34.5" customHeight="1" x14ac:dyDescent="0.2">
      <c r="E50" s="52" t="s">
        <v>252</v>
      </c>
    </row>
    <row r="51" spans="3:5" ht="35.25" customHeight="1" x14ac:dyDescent="0.2">
      <c r="C51" s="55">
        <v>1</v>
      </c>
      <c r="E51" s="65" t="s">
        <v>253</v>
      </c>
    </row>
    <row r="52" spans="3:5" ht="37.5" customHeight="1" x14ac:dyDescent="0.2">
      <c r="C52" s="55">
        <v>2</v>
      </c>
      <c r="E52" s="65" t="s">
        <v>234</v>
      </c>
    </row>
    <row r="53" spans="3:5" ht="34.5" customHeight="1" x14ac:dyDescent="0.2">
      <c r="C53" s="55">
        <v>3</v>
      </c>
      <c r="E53" s="65" t="s">
        <v>233</v>
      </c>
    </row>
    <row r="54" spans="3:5" ht="32.25" customHeight="1" x14ac:dyDescent="0.2">
      <c r="C54" s="55">
        <v>4</v>
      </c>
      <c r="E54" s="65" t="s">
        <v>235</v>
      </c>
    </row>
    <row r="55" spans="3:5" ht="32.25" customHeight="1" x14ac:dyDescent="0.2">
      <c r="C55" s="55"/>
    </row>
    <row r="56" spans="3:5" ht="32.25" customHeight="1" x14ac:dyDescent="0.2">
      <c r="C56" s="60"/>
    </row>
  </sheetData>
  <sheetProtection algorithmName="SHA-512" hashValue="2tIpVLs2JIGOisekKNey5Y8aXNkc1lsez12YjnuJhjIuD9WLUfiWo12iyY3e7Qd9ojFTveMyKHOySucB2hhRTw==" saltValue="zXR+Q9sFirowBJ/bqUWeDg==" spinCount="100000" sheet="1" objects="1" scenarios="1"/>
  <mergeCells count="1">
    <mergeCell ref="C5:D5"/>
  </mergeCells>
  <phoneticPr fontId="2" type="noConversion"/>
  <pageMargins left="0.46" right="0.63" top="0.3" bottom="0.56999999999999995" header="0.23" footer="0.4"/>
  <pageSetup fitToHeight="0" orientation="portrait" r:id="rId1"/>
  <headerFooter alignWithMargins="0">
    <oddFooter>&amp;C&amp;P&amp;R&amp;A</oddFooter>
  </headerFooter>
  <rowBreaks count="2" manualBreakCount="2">
    <brk id="21" min="1" max="4" man="1"/>
    <brk id="39" min="1" max="4" man="1"/>
  </rowBreaks>
  <ignoredErrors>
    <ignoredError sqref="C24"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70"/>
  <sheetViews>
    <sheetView zoomScaleNormal="100" workbookViewId="0">
      <selection activeCell="B32" sqref="B32"/>
    </sheetView>
  </sheetViews>
  <sheetFormatPr defaultRowHeight="12.75" x14ac:dyDescent="0.2"/>
  <cols>
    <col min="1" max="1" width="2.5703125" customWidth="1"/>
    <col min="2" max="2" width="10.85546875" customWidth="1"/>
    <col min="3" max="3" width="7.140625" customWidth="1"/>
    <col min="4" max="4" width="8" customWidth="1"/>
    <col min="5" max="5" width="8.42578125" customWidth="1"/>
    <col min="6" max="6" width="2.42578125" customWidth="1"/>
    <col min="7" max="7" width="9.5703125" customWidth="1"/>
    <col min="8" max="8" width="3.140625" customWidth="1"/>
    <col min="9" max="9" width="6.85546875" customWidth="1"/>
    <col min="12" max="12" width="10" customWidth="1"/>
    <col min="13" max="13" width="6.140625" customWidth="1"/>
  </cols>
  <sheetData>
    <row r="1" spans="2:9" ht="14.25" x14ac:dyDescent="0.2">
      <c r="H1" s="294"/>
      <c r="I1" s="295"/>
    </row>
    <row r="2" spans="2:9" ht="14.25" x14ac:dyDescent="0.2">
      <c r="H2" s="294"/>
      <c r="I2" s="295"/>
    </row>
    <row r="3" spans="2:9" ht="14.25" x14ac:dyDescent="0.2">
      <c r="H3" s="294"/>
      <c r="I3" s="295"/>
    </row>
    <row r="4" spans="2:9" ht="14.25" x14ac:dyDescent="0.2">
      <c r="H4" s="294"/>
      <c r="I4" s="295"/>
    </row>
    <row r="5" spans="2:9" ht="36.75" customHeight="1" x14ac:dyDescent="0.2">
      <c r="H5" s="294"/>
      <c r="I5" s="295"/>
    </row>
    <row r="6" spans="2:9" ht="24" customHeight="1" x14ac:dyDescent="0.2">
      <c r="H6" s="294"/>
      <c r="I6" s="294" t="s">
        <v>268</v>
      </c>
    </row>
    <row r="7" spans="2:9" ht="14.25" x14ac:dyDescent="0.2">
      <c r="H7" s="294"/>
      <c r="I7" s="295"/>
    </row>
    <row r="8" spans="2:9" ht="15" x14ac:dyDescent="0.2">
      <c r="B8" s="292" t="s">
        <v>169</v>
      </c>
      <c r="D8" s="300"/>
    </row>
    <row r="9" spans="2:9" ht="15" x14ac:dyDescent="0.2">
      <c r="D9" s="292">
        <f>'Cover Sheet'!F27</f>
        <v>0</v>
      </c>
    </row>
    <row r="10" spans="2:9" ht="15" x14ac:dyDescent="0.2">
      <c r="D10" s="261"/>
    </row>
    <row r="11" spans="2:9" ht="15" x14ac:dyDescent="0.2">
      <c r="B11" s="292" t="s">
        <v>170</v>
      </c>
      <c r="D11" s="292" t="s">
        <v>335</v>
      </c>
    </row>
    <row r="12" spans="2:9" ht="15" x14ac:dyDescent="0.2">
      <c r="D12" s="292" t="s">
        <v>336</v>
      </c>
    </row>
    <row r="13" spans="2:9" ht="15" x14ac:dyDescent="0.2">
      <c r="B13" s="261"/>
    </row>
    <row r="14" spans="2:9" ht="15" x14ac:dyDescent="0.2">
      <c r="B14" s="292" t="s">
        <v>171</v>
      </c>
      <c r="D14" s="406">
        <f ca="1">TODAY()</f>
        <v>45176</v>
      </c>
      <c r="E14" s="407"/>
    </row>
    <row r="15" spans="2:9" ht="15" x14ac:dyDescent="0.2">
      <c r="B15" s="261"/>
    </row>
    <row r="16" spans="2:9" ht="15" x14ac:dyDescent="0.2">
      <c r="B16" s="292" t="s">
        <v>172</v>
      </c>
      <c r="C16" s="284"/>
      <c r="D16" s="404" t="s">
        <v>265</v>
      </c>
      <c r="E16" s="405"/>
      <c r="F16" s="405"/>
      <c r="G16" s="405"/>
    </row>
    <row r="17" spans="2:14" s="260" customFormat="1" ht="15" x14ac:dyDescent="0.25">
      <c r="B17" s="277"/>
      <c r="D17" s="292">
        <f>'Cover Sheet'!F27</f>
        <v>0</v>
      </c>
      <c r="E17" s="293"/>
    </row>
    <row r="18" spans="2:14" s="260" customFormat="1" ht="15" customHeight="1" x14ac:dyDescent="0.25">
      <c r="B18" s="277"/>
      <c r="D18" s="296">
        <f>Summary!E92</f>
        <v>0</v>
      </c>
      <c r="E18" s="292" t="s">
        <v>181</v>
      </c>
    </row>
    <row r="19" spans="2:14" s="260" customFormat="1" ht="15" x14ac:dyDescent="0.25">
      <c r="B19" s="277"/>
      <c r="D19" s="412">
        <f>Summary!E87</f>
        <v>0</v>
      </c>
      <c r="E19" s="412"/>
    </row>
    <row r="20" spans="2:14" s="260" customFormat="1" ht="15" x14ac:dyDescent="0.25">
      <c r="B20" s="277"/>
      <c r="D20" s="292">
        <f>Summary!E88</f>
        <v>0</v>
      </c>
      <c r="E20" s="292"/>
    </row>
    <row r="21" spans="2:14" ht="15" x14ac:dyDescent="0.2">
      <c r="B21" s="261"/>
    </row>
    <row r="22" spans="2:14" ht="15" customHeight="1" x14ac:dyDescent="0.2">
      <c r="B22" s="404" t="s">
        <v>272</v>
      </c>
      <c r="C22" s="403"/>
      <c r="D22" s="403"/>
      <c r="E22" s="403"/>
      <c r="F22" s="403"/>
      <c r="G22" s="403"/>
      <c r="H22" s="403"/>
      <c r="I22" s="403"/>
      <c r="J22" s="413">
        <f>Summary!E99</f>
        <v>0</v>
      </c>
      <c r="K22" s="405"/>
    </row>
    <row r="23" spans="2:14" ht="5.25" customHeight="1" x14ac:dyDescent="0.2">
      <c r="B23" s="276"/>
      <c r="C23" s="286"/>
      <c r="D23" s="286"/>
    </row>
    <row r="24" spans="2:14" ht="90.75" customHeight="1" x14ac:dyDescent="0.2">
      <c r="B24" s="404" t="s">
        <v>269</v>
      </c>
      <c r="C24" s="403"/>
      <c r="D24" s="403"/>
      <c r="E24" s="403"/>
      <c r="F24" s="403"/>
      <c r="G24" s="403"/>
      <c r="H24" s="403"/>
      <c r="I24" s="403"/>
      <c r="J24" s="403"/>
      <c r="K24" s="403"/>
      <c r="L24" s="403"/>
      <c r="M24" s="285"/>
      <c r="N24" s="285"/>
    </row>
    <row r="25" spans="2:14" ht="4.5" customHeight="1" x14ac:dyDescent="0.2">
      <c r="B25" s="276"/>
      <c r="C25" s="285"/>
      <c r="D25" s="285"/>
      <c r="E25" s="285"/>
      <c r="F25" s="285"/>
      <c r="G25" s="285"/>
      <c r="H25" s="285"/>
      <c r="I25" s="285"/>
      <c r="J25" s="285"/>
      <c r="K25" s="285"/>
      <c r="L25" s="285"/>
      <c r="M25" s="285"/>
      <c r="N25" s="285"/>
    </row>
    <row r="26" spans="2:14" ht="30" customHeight="1" x14ac:dyDescent="0.2">
      <c r="B26" s="404" t="s">
        <v>270</v>
      </c>
      <c r="C26" s="403"/>
      <c r="D26" s="403"/>
      <c r="E26" s="403"/>
      <c r="F26" s="403"/>
      <c r="G26" s="403"/>
      <c r="H26" s="403"/>
      <c r="I26" s="403"/>
      <c r="J26" s="403"/>
      <c r="K26" s="403"/>
      <c r="L26" s="403"/>
      <c r="M26" s="285"/>
      <c r="N26" s="285"/>
    </row>
    <row r="27" spans="2:14" s="106" customFormat="1" ht="30" customHeight="1" x14ac:dyDescent="0.2">
      <c r="B27" s="297"/>
      <c r="C27" s="298"/>
      <c r="D27" s="299"/>
      <c r="E27" s="410" t="s">
        <v>271</v>
      </c>
      <c r="F27" s="411"/>
      <c r="G27" s="408">
        <f ca="1">TODAY()+14</f>
        <v>45190</v>
      </c>
      <c r="H27" s="409"/>
      <c r="I27" s="298"/>
      <c r="J27" s="298"/>
      <c r="K27" s="298"/>
    </row>
    <row r="28" spans="2:14" ht="60.75" customHeight="1" x14ac:dyDescent="0.2">
      <c r="B28" s="404" t="s">
        <v>301</v>
      </c>
      <c r="C28" s="403"/>
      <c r="D28" s="403"/>
      <c r="E28" s="403"/>
      <c r="F28" s="403"/>
      <c r="G28" s="403"/>
      <c r="H28" s="403"/>
      <c r="I28" s="403"/>
      <c r="J28" s="403"/>
      <c r="K28" s="403"/>
      <c r="L28" s="403"/>
      <c r="M28" s="285"/>
      <c r="N28" s="285"/>
    </row>
    <row r="29" spans="2:14" ht="6.75" customHeight="1" x14ac:dyDescent="0.2">
      <c r="B29" s="261"/>
    </row>
    <row r="30" spans="2:14" ht="17.25" customHeight="1" x14ac:dyDescent="0.2">
      <c r="B30" s="404" t="s">
        <v>273</v>
      </c>
      <c r="C30" s="403"/>
      <c r="D30" s="403"/>
      <c r="E30" s="403"/>
      <c r="F30" s="403"/>
      <c r="G30" s="403"/>
      <c r="H30" s="403"/>
      <c r="I30" s="403"/>
      <c r="J30" s="403"/>
      <c r="K30" s="403"/>
      <c r="L30" s="403"/>
      <c r="M30" s="285"/>
      <c r="N30" s="285"/>
    </row>
    <row r="31" spans="2:14" ht="7.5" customHeight="1" x14ac:dyDescent="0.2">
      <c r="B31" s="261"/>
    </row>
    <row r="32" spans="2:14" ht="15" x14ac:dyDescent="0.2">
      <c r="B32" s="287" t="s">
        <v>257</v>
      </c>
    </row>
    <row r="33" spans="2:12" ht="15" x14ac:dyDescent="0.2">
      <c r="B33" s="261" t="s">
        <v>264</v>
      </c>
    </row>
    <row r="34" spans="2:12" ht="15" x14ac:dyDescent="0.2">
      <c r="B34" s="288" t="s">
        <v>267</v>
      </c>
    </row>
    <row r="35" spans="2:12" ht="14.25" x14ac:dyDescent="0.2">
      <c r="B35" s="278"/>
    </row>
    <row r="36" spans="2:12" ht="15.75" x14ac:dyDescent="0.25">
      <c r="B36" s="278"/>
      <c r="E36" s="285"/>
      <c r="F36" s="285"/>
      <c r="G36" s="285"/>
      <c r="H36" s="291"/>
      <c r="I36" s="291"/>
      <c r="J36" s="291"/>
      <c r="K36" s="291"/>
      <c r="L36" s="291"/>
    </row>
    <row r="37" spans="2:12" x14ac:dyDescent="0.2">
      <c r="B37" s="402" t="s">
        <v>329</v>
      </c>
      <c r="C37" s="403"/>
      <c r="D37" s="403"/>
      <c r="E37" s="403"/>
      <c r="F37" s="403"/>
      <c r="G37" s="403"/>
      <c r="H37" s="403"/>
      <c r="I37" s="403"/>
      <c r="J37" s="403"/>
      <c r="K37" s="403"/>
      <c r="L37" s="403"/>
    </row>
    <row r="38" spans="2:12" ht="14.25" x14ac:dyDescent="0.2">
      <c r="B38" s="279"/>
    </row>
    <row r="39" spans="2:12" x14ac:dyDescent="0.2">
      <c r="B39" s="280"/>
    </row>
    <row r="40" spans="2:12" x14ac:dyDescent="0.2">
      <c r="B40" s="280"/>
    </row>
    <row r="41" spans="2:12" ht="15.75" x14ac:dyDescent="0.2">
      <c r="B41" s="290"/>
      <c r="C41" s="285"/>
      <c r="D41" s="285"/>
    </row>
    <row r="42" spans="2:12" x14ac:dyDescent="0.2">
      <c r="B42" s="289"/>
      <c r="C42" s="285"/>
      <c r="D42" s="285"/>
    </row>
    <row r="43" spans="2:12" ht="15" x14ac:dyDescent="0.2">
      <c r="B43" s="261"/>
      <c r="C43" s="261"/>
    </row>
    <row r="44" spans="2:12" ht="15" x14ac:dyDescent="0.2">
      <c r="B44" s="261"/>
    </row>
    <row r="45" spans="2:12" ht="15" x14ac:dyDescent="0.2">
      <c r="B45" s="261"/>
      <c r="C45" s="261"/>
    </row>
    <row r="46" spans="2:12" ht="15" x14ac:dyDescent="0.2">
      <c r="B46" s="261"/>
    </row>
    <row r="47" spans="2:12" ht="15" x14ac:dyDescent="0.2">
      <c r="B47" s="261"/>
      <c r="D47" s="261"/>
    </row>
    <row r="48" spans="2:12" ht="15" x14ac:dyDescent="0.2">
      <c r="B48" s="261"/>
    </row>
    <row r="49" spans="2:3" ht="15" x14ac:dyDescent="0.2">
      <c r="B49" s="261"/>
      <c r="C49" s="281"/>
    </row>
    <row r="50" spans="2:3" ht="15" x14ac:dyDescent="0.2">
      <c r="B50" s="261"/>
    </row>
    <row r="51" spans="2:3" ht="15" x14ac:dyDescent="0.2">
      <c r="B51" s="261"/>
      <c r="C51" s="282"/>
    </row>
    <row r="52" spans="2:3" ht="15" x14ac:dyDescent="0.2">
      <c r="B52" s="261"/>
    </row>
    <row r="53" spans="2:3" ht="15" x14ac:dyDescent="0.2">
      <c r="B53" s="261"/>
      <c r="C53" s="282"/>
    </row>
    <row r="54" spans="2:3" ht="15" x14ac:dyDescent="0.2">
      <c r="B54" s="261"/>
    </row>
    <row r="55" spans="2:3" ht="15" x14ac:dyDescent="0.2">
      <c r="B55" s="261"/>
      <c r="C55" s="283"/>
    </row>
    <row r="56" spans="2:3" ht="15" x14ac:dyDescent="0.2">
      <c r="B56" s="261"/>
    </row>
    <row r="57" spans="2:3" ht="15" x14ac:dyDescent="0.2">
      <c r="B57" s="261"/>
    </row>
    <row r="58" spans="2:3" ht="15" x14ac:dyDescent="0.2">
      <c r="B58" s="261"/>
    </row>
    <row r="59" spans="2:3" ht="15" x14ac:dyDescent="0.2">
      <c r="B59" s="261"/>
    </row>
    <row r="60" spans="2:3" ht="15" x14ac:dyDescent="0.2">
      <c r="B60" s="261"/>
    </row>
    <row r="61" spans="2:3" ht="15" x14ac:dyDescent="0.2">
      <c r="B61" s="261"/>
    </row>
    <row r="62" spans="2:3" ht="15" x14ac:dyDescent="0.2">
      <c r="B62" s="261"/>
    </row>
    <row r="63" spans="2:3" ht="15" x14ac:dyDescent="0.2">
      <c r="B63" s="261"/>
    </row>
    <row r="64" spans="2:3" ht="15" x14ac:dyDescent="0.2">
      <c r="B64" s="261"/>
    </row>
    <row r="65" spans="2:2" ht="15" x14ac:dyDescent="0.2">
      <c r="B65" s="261"/>
    </row>
    <row r="66" spans="2:2" ht="15" x14ac:dyDescent="0.2">
      <c r="B66" s="261"/>
    </row>
    <row r="67" spans="2:2" ht="15" x14ac:dyDescent="0.2">
      <c r="B67" s="261"/>
    </row>
    <row r="68" spans="2:2" ht="15" x14ac:dyDescent="0.2">
      <c r="B68" s="261"/>
    </row>
    <row r="69" spans="2:2" ht="15" x14ac:dyDescent="0.2">
      <c r="B69" s="261"/>
    </row>
    <row r="70" spans="2:2" ht="15" x14ac:dyDescent="0.2">
      <c r="B70" s="261"/>
    </row>
  </sheetData>
  <sheetProtection algorithmName="SHA-512" hashValue="vc3t0uRcqyLrom4euiG7vaeXLHB7kAZmYrZz7ZE1x3GlW8HazxA26M5BkQas7sIgtDtGHKa266gJ3rehQACYSA==" saltValue="lUeZHlx+xUzblVhEppxVHA==" spinCount="100000" sheet="1" objects="1" scenarios="1" selectLockedCells="1"/>
  <mergeCells count="12">
    <mergeCell ref="B37:L37"/>
    <mergeCell ref="B30:L30"/>
    <mergeCell ref="B28:L28"/>
    <mergeCell ref="D16:G16"/>
    <mergeCell ref="D14:E14"/>
    <mergeCell ref="B22:I22"/>
    <mergeCell ref="G27:H27"/>
    <mergeCell ref="E27:F27"/>
    <mergeCell ref="D19:E19"/>
    <mergeCell ref="B24:L24"/>
    <mergeCell ref="B26:L26"/>
    <mergeCell ref="J22:K22"/>
  </mergeCells>
  <pageMargins left="0.7" right="0" top="0.75" bottom="0" header="0.3" footer="0.05"/>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81"/>
  <sheetViews>
    <sheetView workbookViewId="0">
      <selection activeCell="C7" sqref="C7"/>
    </sheetView>
  </sheetViews>
  <sheetFormatPr defaultRowHeight="12.75" x14ac:dyDescent="0.2"/>
  <cols>
    <col min="1" max="1" width="1.85546875" customWidth="1"/>
    <col min="2" max="2" width="5.140625" customWidth="1"/>
    <col min="3" max="3" width="10.140625" customWidth="1"/>
    <col min="4" max="4" width="6.42578125" customWidth="1"/>
    <col min="5" max="5" width="2.42578125" customWidth="1"/>
    <col min="6" max="6" width="17.7109375" customWidth="1"/>
    <col min="7" max="7" width="12.140625" customWidth="1"/>
    <col min="8" max="8" width="37.85546875" customWidth="1"/>
    <col min="9" max="9" width="28.7109375" customWidth="1"/>
    <col min="10" max="10" width="19.7109375" customWidth="1"/>
  </cols>
  <sheetData>
    <row r="1" spans="1:8" ht="25.5" customHeight="1" x14ac:dyDescent="0.2"/>
    <row r="2" spans="1:8" ht="86.25" customHeight="1" x14ac:dyDescent="0.25">
      <c r="B2" s="253"/>
    </row>
    <row r="3" spans="1:8" ht="18" customHeight="1" x14ac:dyDescent="0.2">
      <c r="A3" s="414" t="s">
        <v>173</v>
      </c>
      <c r="B3" s="403"/>
      <c r="C3" s="403"/>
      <c r="D3" s="403"/>
      <c r="E3" s="403"/>
      <c r="F3" s="403"/>
      <c r="G3" s="403"/>
      <c r="H3" s="403"/>
    </row>
    <row r="4" spans="1:8" ht="27" customHeight="1" x14ac:dyDescent="0.2"/>
    <row r="5" spans="1:8" x14ac:dyDescent="0.2">
      <c r="B5" s="23" t="s">
        <v>174</v>
      </c>
      <c r="C5" s="257" t="s">
        <v>332</v>
      </c>
    </row>
    <row r="6" spans="1:8" ht="6" customHeight="1" x14ac:dyDescent="0.2">
      <c r="B6" s="23"/>
    </row>
    <row r="7" spans="1:8" x14ac:dyDescent="0.2">
      <c r="B7" s="23" t="s">
        <v>175</v>
      </c>
      <c r="C7" s="273"/>
    </row>
    <row r="8" spans="1:8" ht="6.75" customHeight="1" x14ac:dyDescent="0.2">
      <c r="B8" s="23"/>
    </row>
    <row r="9" spans="1:8" x14ac:dyDescent="0.2">
      <c r="B9" s="23" t="s">
        <v>176</v>
      </c>
      <c r="C9" s="23" t="s">
        <v>177</v>
      </c>
    </row>
    <row r="10" spans="1:8" ht="6" customHeight="1" x14ac:dyDescent="0.2">
      <c r="B10" s="23"/>
      <c r="C10" s="23"/>
    </row>
    <row r="11" spans="1:8" x14ac:dyDescent="0.2">
      <c r="B11" s="23" t="s">
        <v>178</v>
      </c>
      <c r="C11" s="258">
        <f ca="1">TODAY()</f>
        <v>45176</v>
      </c>
    </row>
    <row r="12" spans="1:8" ht="34.5" customHeight="1" x14ac:dyDescent="0.2">
      <c r="B12" s="254"/>
      <c r="C12" s="254"/>
      <c r="D12" s="254"/>
      <c r="E12" s="254"/>
      <c r="F12" s="254"/>
      <c r="G12" s="254"/>
    </row>
    <row r="13" spans="1:8" ht="24.75" customHeight="1" x14ac:dyDescent="0.2"/>
    <row r="14" spans="1:8" x14ac:dyDescent="0.2">
      <c r="B14" s="257" t="s">
        <v>206</v>
      </c>
    </row>
    <row r="15" spans="1:8" ht="21.75" customHeight="1" x14ac:dyDescent="0.2"/>
    <row r="16" spans="1:8" s="257" customFormat="1" x14ac:dyDescent="0.2">
      <c r="C16" s="257" t="s">
        <v>179</v>
      </c>
      <c r="D16" s="419">
        <f>'Cover Sheet'!F27</f>
        <v>0</v>
      </c>
      <c r="E16" s="419"/>
      <c r="F16" s="419"/>
      <c r="G16" s="420"/>
      <c r="H16" s="407"/>
    </row>
    <row r="17" spans="2:9" s="257" customFormat="1" x14ac:dyDescent="0.2">
      <c r="C17" s="257" t="s">
        <v>180</v>
      </c>
      <c r="D17" s="419">
        <f>'Cover Sheet'!F29</f>
        <v>0</v>
      </c>
      <c r="E17" s="419"/>
      <c r="F17" s="419"/>
      <c r="G17" s="419"/>
      <c r="H17" s="407"/>
    </row>
    <row r="18" spans="2:9" s="257" customFormat="1" x14ac:dyDescent="0.2">
      <c r="C18" s="257" t="s">
        <v>28</v>
      </c>
      <c r="D18" s="419">
        <f>'Cover Sheet'!F35</f>
        <v>0</v>
      </c>
      <c r="E18" s="419"/>
      <c r="F18" s="419"/>
      <c r="G18" s="419"/>
      <c r="H18" s="407"/>
    </row>
    <row r="19" spans="2:9" s="257" customFormat="1" ht="14.25" customHeight="1" x14ac:dyDescent="0.2">
      <c r="D19" s="419"/>
      <c r="E19" s="420"/>
      <c r="F19" s="420"/>
      <c r="G19" s="420"/>
      <c r="H19" s="323"/>
      <c r="I19" s="323"/>
    </row>
    <row r="20" spans="2:9" s="257" customFormat="1" ht="15.75" customHeight="1" x14ac:dyDescent="0.2">
      <c r="C20" s="327" t="s">
        <v>309</v>
      </c>
      <c r="D20" s="319"/>
      <c r="E20" s="319"/>
      <c r="F20" s="319"/>
    </row>
    <row r="21" spans="2:9" s="257" customFormat="1" ht="15" customHeight="1" x14ac:dyDescent="0.2">
      <c r="B21" s="322"/>
      <c r="C21" s="417" t="s">
        <v>321</v>
      </c>
      <c r="D21" s="417"/>
      <c r="E21" s="417"/>
      <c r="F21" s="417"/>
      <c r="G21" s="268">
        <f>Summary!K34</f>
        <v>0</v>
      </c>
      <c r="H21" s="323"/>
    </row>
    <row r="22" spans="2:9" s="257" customFormat="1" ht="16.5" customHeight="1" x14ac:dyDescent="0.2">
      <c r="C22" s="257" t="s">
        <v>310</v>
      </c>
      <c r="D22" s="268"/>
      <c r="E22" s="418">
        <f>Summary!K43</f>
        <v>0</v>
      </c>
      <c r="F22" s="369"/>
      <c r="G22" s="369"/>
    </row>
    <row r="24" spans="2:9" x14ac:dyDescent="0.2">
      <c r="B24" s="257" t="s">
        <v>207</v>
      </c>
    </row>
    <row r="25" spans="2:9" x14ac:dyDescent="0.2">
      <c r="B25" s="23"/>
    </row>
    <row r="26" spans="2:9" x14ac:dyDescent="0.2">
      <c r="B26" s="421" t="s">
        <v>204</v>
      </c>
      <c r="C26" s="407"/>
      <c r="D26" s="407"/>
      <c r="E26" s="407"/>
      <c r="F26" s="407"/>
    </row>
    <row r="28" spans="2:9" x14ac:dyDescent="0.2">
      <c r="C28" s="23" t="s">
        <v>182</v>
      </c>
    </row>
    <row r="30" spans="2:9" ht="24.75" customHeight="1" x14ac:dyDescent="0.2">
      <c r="C30" s="416" t="s">
        <v>208</v>
      </c>
      <c r="D30" s="403"/>
      <c r="E30" s="403"/>
      <c r="F30" s="403"/>
      <c r="G30" s="403"/>
    </row>
    <row r="32" spans="2:9" x14ac:dyDescent="0.2">
      <c r="C32" s="23" t="s">
        <v>194</v>
      </c>
    </row>
    <row r="34" spans="1:8" ht="12" customHeight="1" x14ac:dyDescent="0.2">
      <c r="C34" t="s">
        <v>195</v>
      </c>
    </row>
    <row r="35" spans="1:8" ht="12.75" customHeight="1" x14ac:dyDescent="0.2"/>
    <row r="36" spans="1:8" ht="15" customHeight="1" x14ac:dyDescent="0.2">
      <c r="B36" s="273" t="s">
        <v>256</v>
      </c>
      <c r="C36" s="23"/>
    </row>
    <row r="37" spans="1:8" ht="15" customHeight="1" x14ac:dyDescent="0.2">
      <c r="B37" s="257" t="s">
        <v>185</v>
      </c>
    </row>
    <row r="38" spans="1:8" ht="15" customHeight="1" x14ac:dyDescent="0.2">
      <c r="B38" s="257"/>
    </row>
    <row r="39" spans="1:8" ht="15" customHeight="1" x14ac:dyDescent="0.2">
      <c r="B39" s="257"/>
    </row>
    <row r="40" spans="1:8" ht="15" customHeight="1" x14ac:dyDescent="0.2">
      <c r="B40" s="257"/>
    </row>
    <row r="41" spans="1:8" ht="15" customHeight="1" x14ac:dyDescent="0.2">
      <c r="B41" s="257"/>
    </row>
    <row r="42" spans="1:8" ht="15" customHeight="1" x14ac:dyDescent="0.2">
      <c r="B42" s="257"/>
    </row>
    <row r="43" spans="1:8" ht="15" customHeight="1" x14ac:dyDescent="0.2">
      <c r="B43" s="257"/>
    </row>
    <row r="44" spans="1:8" ht="76.5" customHeight="1" x14ac:dyDescent="0.25">
      <c r="B44" s="253"/>
      <c r="C44" s="23"/>
    </row>
    <row r="45" spans="1:8" ht="13.5" customHeight="1" x14ac:dyDescent="0.25">
      <c r="B45" s="253"/>
      <c r="C45" s="23"/>
    </row>
    <row r="46" spans="1:8" ht="15.75" customHeight="1" x14ac:dyDescent="0.25">
      <c r="B46" s="253"/>
      <c r="C46" s="23"/>
    </row>
    <row r="47" spans="1:8" ht="12.75" customHeight="1" x14ac:dyDescent="0.2">
      <c r="A47" s="414" t="s">
        <v>173</v>
      </c>
      <c r="B47" s="415"/>
      <c r="C47" s="415"/>
      <c r="D47" s="415"/>
      <c r="E47" s="415"/>
      <c r="F47" s="415"/>
      <c r="G47" s="415"/>
      <c r="H47" s="415"/>
    </row>
    <row r="48" spans="1:8" ht="28.5" customHeight="1" x14ac:dyDescent="0.2"/>
    <row r="49" spans="2:8" x14ac:dyDescent="0.2">
      <c r="B49" s="23" t="s">
        <v>174</v>
      </c>
      <c r="C49" s="257" t="s">
        <v>201</v>
      </c>
    </row>
    <row r="50" spans="2:8" ht="12.75" customHeight="1" x14ac:dyDescent="0.2">
      <c r="B50" s="23"/>
      <c r="C50" s="257" t="s">
        <v>326</v>
      </c>
    </row>
    <row r="51" spans="2:8" ht="8.25" customHeight="1" x14ac:dyDescent="0.2">
      <c r="B51" s="23"/>
    </row>
    <row r="52" spans="2:8" x14ac:dyDescent="0.2">
      <c r="B52" s="23" t="s">
        <v>175</v>
      </c>
      <c r="C52" s="257" t="s">
        <v>229</v>
      </c>
    </row>
    <row r="53" spans="2:8" ht="12.75" customHeight="1" x14ac:dyDescent="0.2">
      <c r="B53" s="23"/>
      <c r="C53" s="257" t="s">
        <v>334</v>
      </c>
    </row>
    <row r="54" spans="2:8" ht="8.25" customHeight="1" x14ac:dyDescent="0.2">
      <c r="B54" s="23"/>
      <c r="C54" s="257"/>
    </row>
    <row r="55" spans="2:8" ht="12.75" customHeight="1" x14ac:dyDescent="0.2">
      <c r="B55" s="257" t="s">
        <v>176</v>
      </c>
      <c r="C55" s="257" t="s">
        <v>202</v>
      </c>
    </row>
    <row r="56" spans="2:8" ht="6.75" customHeight="1" x14ac:dyDescent="0.2">
      <c r="B56" s="23"/>
    </row>
    <row r="57" spans="2:8" x14ac:dyDescent="0.2">
      <c r="B57" s="23" t="s">
        <v>178</v>
      </c>
      <c r="C57" s="258">
        <f ca="1">TODAY()</f>
        <v>45176</v>
      </c>
    </row>
    <row r="58" spans="2:8" ht="24.75" customHeight="1" x14ac:dyDescent="0.2">
      <c r="B58" s="254"/>
      <c r="C58" s="254"/>
      <c r="D58" s="254"/>
      <c r="E58" s="254"/>
      <c r="F58" s="254"/>
      <c r="G58" s="254"/>
    </row>
    <row r="59" spans="2:8" ht="23.25" customHeight="1" x14ac:dyDescent="0.2">
      <c r="B59" s="320" t="s">
        <v>203</v>
      </c>
      <c r="C59" s="321"/>
      <c r="D59" s="321"/>
      <c r="E59" s="321"/>
      <c r="F59" s="321"/>
      <c r="G59" s="321"/>
    </row>
    <row r="60" spans="2:8" ht="15" customHeight="1" x14ac:dyDescent="0.2"/>
    <row r="61" spans="2:8" ht="13.5" customHeight="1" x14ac:dyDescent="0.2"/>
    <row r="62" spans="2:8" s="257" customFormat="1" x14ac:dyDescent="0.2">
      <c r="C62" s="257" t="s">
        <v>179</v>
      </c>
      <c r="D62" s="419">
        <f>D16</f>
        <v>0</v>
      </c>
      <c r="E62" s="419"/>
      <c r="F62" s="419"/>
      <c r="G62" s="419"/>
      <c r="H62" s="407"/>
    </row>
    <row r="63" spans="2:8" s="257" customFormat="1" x14ac:dyDescent="0.2">
      <c r="C63" s="257" t="s">
        <v>180</v>
      </c>
      <c r="D63" s="419">
        <f>D17</f>
        <v>0</v>
      </c>
      <c r="E63" s="419"/>
      <c r="F63" s="419"/>
      <c r="G63" s="419"/>
      <c r="H63" s="407"/>
    </row>
    <row r="64" spans="2:8" s="257" customFormat="1" x14ac:dyDescent="0.2">
      <c r="C64" s="257" t="s">
        <v>28</v>
      </c>
      <c r="D64" s="419">
        <f>D18</f>
        <v>0</v>
      </c>
      <c r="E64" s="419"/>
      <c r="F64" s="419"/>
      <c r="G64" s="419"/>
      <c r="H64" s="407"/>
    </row>
    <row r="65" spans="2:9" s="257" customFormat="1" ht="14.25" customHeight="1" x14ac:dyDescent="0.2">
      <c r="D65" s="419"/>
      <c r="E65" s="420"/>
      <c r="F65" s="420"/>
      <c r="G65" s="420"/>
      <c r="H65" s="323"/>
      <c r="I65" s="323"/>
    </row>
    <row r="66" spans="2:9" s="257" customFormat="1" ht="17.25" customHeight="1" x14ac:dyDescent="0.2">
      <c r="C66" s="327" t="s">
        <v>309</v>
      </c>
      <c r="D66" s="319"/>
      <c r="E66" s="319"/>
      <c r="F66" s="319"/>
    </row>
    <row r="67" spans="2:9" s="257" customFormat="1" ht="16.5" customHeight="1" x14ac:dyDescent="0.2">
      <c r="B67" s="322"/>
      <c r="C67" s="417" t="s">
        <v>321</v>
      </c>
      <c r="D67" s="417"/>
      <c r="E67" s="417"/>
      <c r="F67" s="417"/>
      <c r="G67" s="268">
        <f>Summary!K34</f>
        <v>0</v>
      </c>
      <c r="H67" s="323"/>
    </row>
    <row r="68" spans="2:9" s="257" customFormat="1" ht="17.25" customHeight="1" x14ac:dyDescent="0.2">
      <c r="C68" s="327" t="s">
        <v>308</v>
      </c>
      <c r="D68" s="268"/>
      <c r="E68" s="418">
        <f>Summary!K43</f>
        <v>0</v>
      </c>
      <c r="F68" s="422"/>
      <c r="G68" s="422"/>
    </row>
    <row r="69" spans="2:9" x14ac:dyDescent="0.2">
      <c r="B69" s="23"/>
    </row>
    <row r="70" spans="2:9" s="257" customFormat="1" ht="15.75" customHeight="1" x14ac:dyDescent="0.2">
      <c r="B70" s="421" t="s">
        <v>204</v>
      </c>
      <c r="C70" s="407"/>
      <c r="D70" s="407"/>
      <c r="E70" s="407"/>
      <c r="F70" s="407"/>
    </row>
    <row r="71" spans="2:9" s="257" customFormat="1" ht="24" customHeight="1" x14ac:dyDescent="0.2">
      <c r="C71" s="257" t="s">
        <v>182</v>
      </c>
    </row>
    <row r="72" spans="2:9" x14ac:dyDescent="0.2">
      <c r="C72" s="23"/>
    </row>
    <row r="73" spans="2:9" s="257" customFormat="1" ht="26.25" customHeight="1" x14ac:dyDescent="0.2">
      <c r="C73" s="359" t="s">
        <v>205</v>
      </c>
      <c r="D73" s="359"/>
      <c r="E73" s="359"/>
      <c r="F73" s="359"/>
      <c r="G73" s="359"/>
    </row>
    <row r="75" spans="2:9" s="257" customFormat="1" x14ac:dyDescent="0.2">
      <c r="C75" s="257" t="s">
        <v>194</v>
      </c>
    </row>
    <row r="77" spans="2:9" ht="9" customHeight="1" x14ac:dyDescent="0.2">
      <c r="C77" t="s">
        <v>196</v>
      </c>
    </row>
    <row r="78" spans="2:9" ht="9.75" customHeight="1" x14ac:dyDescent="0.2"/>
    <row r="79" spans="2:9" s="257" customFormat="1" x14ac:dyDescent="0.2">
      <c r="B79" s="273" t="s">
        <v>333</v>
      </c>
    </row>
    <row r="80" spans="2:9" x14ac:dyDescent="0.2">
      <c r="B80" s="257" t="s">
        <v>185</v>
      </c>
    </row>
    <row r="81" s="257" customFormat="1" x14ac:dyDescent="0.2"/>
  </sheetData>
  <sheetProtection algorithmName="SHA-512" hashValue="v6Ij3lsXUnFdD2hhh6PJY77raYKKoXQ3ipKxh9QD+jhCPXQ+yKB2e8+eIKpEk4kwczA82AphbWILdj4ncmA+Ng==" saltValue="hc49XCxEN+0htvJT0LYVKw==" spinCount="100000" sheet="1" objects="1" scenarios="1" selectLockedCells="1"/>
  <mergeCells count="18">
    <mergeCell ref="E68:G68"/>
    <mergeCell ref="C73:G73"/>
    <mergeCell ref="C67:F67"/>
    <mergeCell ref="D65:G65"/>
    <mergeCell ref="D62:H62"/>
    <mergeCell ref="D63:H63"/>
    <mergeCell ref="D64:H64"/>
    <mergeCell ref="B70:F70"/>
    <mergeCell ref="A3:H3"/>
    <mergeCell ref="A47:H47"/>
    <mergeCell ref="C30:G30"/>
    <mergeCell ref="C21:F21"/>
    <mergeCell ref="E22:G22"/>
    <mergeCell ref="D19:G19"/>
    <mergeCell ref="D16:H16"/>
    <mergeCell ref="D17:H17"/>
    <mergeCell ref="D18:H18"/>
    <mergeCell ref="B26:F26"/>
  </mergeCells>
  <phoneticPr fontId="2" type="noConversion"/>
  <pageMargins left="0.75" right="0.5" top="1" bottom="0.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N37"/>
  <sheetViews>
    <sheetView workbookViewId="0">
      <selection activeCell="B32" sqref="B32"/>
    </sheetView>
  </sheetViews>
  <sheetFormatPr defaultColWidth="9.140625" defaultRowHeight="15.75" x14ac:dyDescent="0.25"/>
  <cols>
    <col min="1" max="1" width="2.140625" style="1" customWidth="1"/>
    <col min="2" max="2" width="6.42578125" style="1" customWidth="1"/>
    <col min="3" max="3" width="3.28515625" style="1" customWidth="1"/>
    <col min="4" max="4" width="6.28515625" style="1" customWidth="1"/>
    <col min="5" max="5" width="10.28515625" style="1" customWidth="1"/>
    <col min="6" max="6" width="11.85546875" style="1" customWidth="1"/>
    <col min="7" max="7" width="18.5703125" style="1" customWidth="1"/>
    <col min="8" max="8" width="22.5703125" style="1" customWidth="1"/>
    <col min="9" max="9" width="12.28515625" style="1" customWidth="1"/>
    <col min="10" max="10" width="10.85546875" style="1" customWidth="1"/>
    <col min="11" max="11" width="12.5703125" style="1" customWidth="1"/>
    <col min="12" max="12" width="17.42578125" style="1" customWidth="1"/>
    <col min="13" max="13" width="16" style="1" customWidth="1"/>
    <col min="14" max="14" width="18.28515625" style="1" customWidth="1"/>
    <col min="15" max="16384" width="9.140625" style="1"/>
  </cols>
  <sheetData>
    <row r="1" spans="2:14" x14ac:dyDescent="0.25">
      <c r="B1" s="260"/>
      <c r="C1" s="260"/>
      <c r="D1" s="260"/>
      <c r="E1" s="260"/>
      <c r="F1" s="260"/>
      <c r="G1" s="260"/>
      <c r="H1" s="260"/>
      <c r="I1" s="260"/>
      <c r="J1" s="260"/>
      <c r="K1" s="260"/>
      <c r="L1" s="260"/>
      <c r="M1" s="260"/>
      <c r="N1" s="260"/>
    </row>
    <row r="2" spans="2:14" ht="98.25" customHeight="1" x14ac:dyDescent="0.25">
      <c r="B2" s="260"/>
      <c r="C2" s="260"/>
      <c r="D2" s="260"/>
      <c r="E2" s="260"/>
      <c r="F2" s="260"/>
      <c r="G2" s="260"/>
      <c r="H2" s="260"/>
      <c r="I2" s="260"/>
      <c r="J2" s="260"/>
      <c r="K2" s="260"/>
      <c r="L2" s="260"/>
      <c r="M2" s="260"/>
      <c r="N2" s="260"/>
    </row>
    <row r="3" spans="2:14" ht="16.5" customHeight="1" x14ac:dyDescent="0.25">
      <c r="B3" s="260"/>
      <c r="C3" s="260"/>
      <c r="D3" s="260"/>
      <c r="E3" s="260"/>
      <c r="F3" s="260"/>
      <c r="G3" s="260"/>
      <c r="H3" s="260"/>
      <c r="I3" s="260"/>
      <c r="J3" s="260"/>
      <c r="K3" s="260"/>
      <c r="L3" s="260"/>
      <c r="M3" s="260"/>
      <c r="N3" s="260"/>
    </row>
    <row r="4" spans="2:14" s="257" customFormat="1" ht="12.75" x14ac:dyDescent="0.2">
      <c r="B4" s="257" t="s">
        <v>174</v>
      </c>
      <c r="D4" s="257" t="s">
        <v>337</v>
      </c>
    </row>
    <row r="5" spans="2:14" s="257" customFormat="1" ht="14.25" customHeight="1" x14ac:dyDescent="0.2">
      <c r="D5" s="257" t="s">
        <v>266</v>
      </c>
    </row>
    <row r="6" spans="2:14" s="257" customFormat="1" ht="9.75" customHeight="1" x14ac:dyDescent="0.2"/>
    <row r="7" spans="2:14" s="257" customFormat="1" ht="12.75" x14ac:dyDescent="0.2">
      <c r="B7" s="257" t="s">
        <v>175</v>
      </c>
      <c r="D7" s="257" t="s">
        <v>335</v>
      </c>
    </row>
    <row r="8" spans="2:14" s="257" customFormat="1" ht="13.5" customHeight="1" x14ac:dyDescent="0.2">
      <c r="D8" s="257" t="s">
        <v>336</v>
      </c>
    </row>
    <row r="9" spans="2:14" s="257" customFormat="1" ht="9.75" customHeight="1" x14ac:dyDescent="0.2"/>
    <row r="10" spans="2:14" s="257" customFormat="1" ht="12.75" x14ac:dyDescent="0.2">
      <c r="B10" s="257" t="s">
        <v>178</v>
      </c>
      <c r="D10" s="423">
        <f ca="1">TODAY()</f>
        <v>45176</v>
      </c>
      <c r="E10" s="421"/>
    </row>
    <row r="11" spans="2:14" s="257" customFormat="1" ht="9" customHeight="1" x14ac:dyDescent="0.2"/>
    <row r="12" spans="2:14" s="257" customFormat="1" ht="12.75" x14ac:dyDescent="0.2">
      <c r="B12" s="257" t="s">
        <v>183</v>
      </c>
      <c r="D12" s="257" t="s">
        <v>274</v>
      </c>
    </row>
    <row r="13" spans="2:14" s="257" customFormat="1" ht="20.25" customHeight="1" x14ac:dyDescent="0.2">
      <c r="B13" s="325" t="s">
        <v>213</v>
      </c>
      <c r="C13" s="325"/>
    </row>
    <row r="14" spans="2:14" s="257" customFormat="1" ht="27.75" customHeight="1" x14ac:dyDescent="0.2">
      <c r="B14" s="257" t="s">
        <v>209</v>
      </c>
    </row>
    <row r="15" spans="2:14" s="257" customFormat="1" ht="6" customHeight="1" x14ac:dyDescent="0.2"/>
    <row r="16" spans="2:14" s="257" customFormat="1" ht="14.25" customHeight="1" x14ac:dyDescent="0.2">
      <c r="D16" s="257" t="s">
        <v>179</v>
      </c>
      <c r="E16" s="323"/>
      <c r="F16" s="323">
        <f>'Cover Sheet'!F27</f>
        <v>0</v>
      </c>
      <c r="G16" s="323"/>
      <c r="H16" s="323"/>
      <c r="I16" s="323"/>
    </row>
    <row r="17" spans="2:9" s="257" customFormat="1" ht="14.25" customHeight="1" x14ac:dyDescent="0.2">
      <c r="D17" s="257" t="s">
        <v>180</v>
      </c>
      <c r="E17" s="323"/>
      <c r="F17" s="323">
        <f>'Cover Sheet'!F29</f>
        <v>0</v>
      </c>
      <c r="G17" s="323"/>
      <c r="H17" s="323"/>
      <c r="I17" s="323"/>
    </row>
    <row r="18" spans="2:9" s="257" customFormat="1" ht="14.25" customHeight="1" x14ac:dyDescent="0.2">
      <c r="D18" s="257" t="s">
        <v>230</v>
      </c>
      <c r="E18" s="323"/>
      <c r="F18" s="323">
        <f>'Cover Sheet'!F35</f>
        <v>0</v>
      </c>
      <c r="G18" s="323"/>
      <c r="H18" s="323"/>
      <c r="I18" s="323"/>
    </row>
    <row r="19" spans="2:9" s="257" customFormat="1" ht="14.25" customHeight="1" x14ac:dyDescent="0.2">
      <c r="D19" s="257" t="s">
        <v>70</v>
      </c>
      <c r="E19" s="323"/>
      <c r="F19" s="323">
        <f>Summary!E87</f>
        <v>0</v>
      </c>
      <c r="G19" s="323"/>
      <c r="H19" s="323"/>
      <c r="I19" s="323"/>
    </row>
    <row r="20" spans="2:9" s="257" customFormat="1" ht="14.25" customHeight="1" x14ac:dyDescent="0.2">
      <c r="E20" s="323"/>
      <c r="F20" s="323">
        <f>Summary!E88</f>
        <v>0</v>
      </c>
      <c r="G20" s="323"/>
      <c r="H20" s="323"/>
      <c r="I20" s="323"/>
    </row>
    <row r="21" spans="2:9" s="257" customFormat="1" ht="6.75" customHeight="1" x14ac:dyDescent="0.2"/>
    <row r="22" spans="2:9" s="257" customFormat="1" ht="12.75" x14ac:dyDescent="0.2">
      <c r="B22" s="257" t="s">
        <v>210</v>
      </c>
    </row>
    <row r="23" spans="2:9" s="257" customFormat="1" ht="12.75" x14ac:dyDescent="0.2">
      <c r="B23" s="257" t="s">
        <v>211</v>
      </c>
    </row>
    <row r="24" spans="2:9" s="257" customFormat="1" ht="12.75" customHeight="1" x14ac:dyDescent="0.2"/>
    <row r="25" spans="2:9" s="257" customFormat="1" ht="15.75" customHeight="1" x14ac:dyDescent="0.2">
      <c r="C25" s="327" t="s">
        <v>309</v>
      </c>
      <c r="D25" s="319"/>
      <c r="E25" s="319"/>
      <c r="F25" s="319"/>
    </row>
    <row r="26" spans="2:9" s="257" customFormat="1" ht="15.75" customHeight="1" x14ac:dyDescent="0.2">
      <c r="B26" s="322"/>
      <c r="C26" s="417" t="s">
        <v>321</v>
      </c>
      <c r="D26" s="417"/>
      <c r="E26" s="417"/>
      <c r="F26" s="417"/>
      <c r="G26" s="268">
        <f>Summary!K34</f>
        <v>0</v>
      </c>
      <c r="H26" s="323"/>
    </row>
    <row r="27" spans="2:9" s="257" customFormat="1" ht="18" customHeight="1" x14ac:dyDescent="0.2">
      <c r="B27" s="322"/>
      <c r="C27" s="417" t="s">
        <v>278</v>
      </c>
      <c r="D27" s="417"/>
      <c r="E27" s="417"/>
      <c r="F27" s="417"/>
      <c r="G27" s="268">
        <f>Summary!K35</f>
        <v>0</v>
      </c>
      <c r="H27" s="323"/>
    </row>
    <row r="28" spans="2:9" s="257" customFormat="1" ht="16.5" customHeight="1" x14ac:dyDescent="0.2">
      <c r="C28" s="257" t="s">
        <v>310</v>
      </c>
      <c r="D28" s="268"/>
      <c r="E28" s="324"/>
      <c r="F28" s="324"/>
      <c r="G28" s="328">
        <f>Summary!K43</f>
        <v>0</v>
      </c>
    </row>
    <row r="29" spans="2:9" s="257" customFormat="1" ht="12.75" customHeight="1" x14ac:dyDescent="0.2"/>
    <row r="30" spans="2:9" s="257" customFormat="1" ht="52.5" customHeight="1" x14ac:dyDescent="0.2">
      <c r="B30" s="424" t="s">
        <v>228</v>
      </c>
      <c r="C30" s="424"/>
      <c r="D30" s="424"/>
      <c r="E30" s="424"/>
      <c r="F30" s="424"/>
      <c r="G30" s="424"/>
      <c r="H30" s="424"/>
      <c r="I30" s="326"/>
    </row>
    <row r="31" spans="2:9" s="257" customFormat="1" ht="12.75" x14ac:dyDescent="0.2"/>
    <row r="32" spans="2:9" s="257" customFormat="1" ht="12.75" x14ac:dyDescent="0.2">
      <c r="B32" s="273" t="s">
        <v>257</v>
      </c>
      <c r="C32" s="273"/>
    </row>
    <row r="33" spans="2:2" s="257" customFormat="1" ht="12.75" x14ac:dyDescent="0.2">
      <c r="B33" s="257" t="s">
        <v>185</v>
      </c>
    </row>
    <row r="34" spans="2:2" s="257" customFormat="1" ht="12.75" customHeight="1" x14ac:dyDescent="0.2"/>
    <row r="35" spans="2:2" s="257" customFormat="1" ht="12.75" x14ac:dyDescent="0.2">
      <c r="B35" s="257" t="s">
        <v>212</v>
      </c>
    </row>
    <row r="36" spans="2:2" s="257" customFormat="1" ht="12.75" x14ac:dyDescent="0.2"/>
    <row r="37" spans="2:2" s="257" customFormat="1" ht="12.75" x14ac:dyDescent="0.2"/>
  </sheetData>
  <sheetProtection algorithmName="SHA-512" hashValue="uBmAvql2+mnstx/yjaG8wshYCwSqgF6ZL353Hg54XxF//7Y0cUgzOEK3dPxYOeFwu4Q0+Fn8Y3wjGTGCUWsRLQ==" saltValue="cD5T394u2NC1GT2bpO2dRw==" spinCount="100000" sheet="1" objects="1" scenarios="1" selectLockedCells="1"/>
  <mergeCells count="4">
    <mergeCell ref="D10:E10"/>
    <mergeCell ref="C27:F27"/>
    <mergeCell ref="B30:H30"/>
    <mergeCell ref="C26:F26"/>
  </mergeCells>
  <pageMargins left="0.75" right="0.5" top="1" bottom="0.5" header="0" footer="0"/>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6:C33"/>
  <sheetViews>
    <sheetView workbookViewId="0">
      <selection activeCell="A23" sqref="A23"/>
    </sheetView>
  </sheetViews>
  <sheetFormatPr defaultRowHeight="12.75" x14ac:dyDescent="0.2"/>
  <cols>
    <col min="1" max="1" width="13.5703125" customWidth="1"/>
    <col min="2" max="2" width="15" customWidth="1"/>
    <col min="3" max="3" width="63" customWidth="1"/>
    <col min="4" max="4" width="43.5703125" customWidth="1"/>
  </cols>
  <sheetData>
    <row r="6" spans="1:3" ht="68.25" customHeight="1" x14ac:dyDescent="0.2"/>
    <row r="7" spans="1:3" ht="15.75" x14ac:dyDescent="0.25">
      <c r="A7" s="1" t="s">
        <v>169</v>
      </c>
      <c r="B7" s="1" t="s">
        <v>327</v>
      </c>
      <c r="C7" s="1"/>
    </row>
    <row r="8" spans="1:3" ht="14.25" customHeight="1" x14ac:dyDescent="0.25">
      <c r="B8" s="1" t="s">
        <v>334</v>
      </c>
      <c r="C8" s="1"/>
    </row>
    <row r="9" spans="1:3" ht="11.25" customHeight="1" x14ac:dyDescent="0.25">
      <c r="A9" s="1"/>
    </row>
    <row r="10" spans="1:3" ht="15.75" x14ac:dyDescent="0.25">
      <c r="A10" s="1" t="s">
        <v>170</v>
      </c>
      <c r="B10" s="1" t="s">
        <v>200</v>
      </c>
      <c r="C10" s="1"/>
    </row>
    <row r="11" spans="1:3" ht="13.5" customHeight="1" x14ac:dyDescent="0.25">
      <c r="B11" s="1" t="s">
        <v>334</v>
      </c>
      <c r="C11" s="1"/>
    </row>
    <row r="12" spans="1:3" ht="11.25" customHeight="1" x14ac:dyDescent="0.25">
      <c r="A12" s="1"/>
    </row>
    <row r="13" spans="1:3" ht="15" customHeight="1" x14ac:dyDescent="0.25">
      <c r="A13" s="1" t="s">
        <v>171</v>
      </c>
      <c r="B13" s="256">
        <f ca="1">TODAY()</f>
        <v>45176</v>
      </c>
      <c r="C13" s="255"/>
    </row>
    <row r="14" spans="1:3" ht="11.25" customHeight="1" x14ac:dyDescent="0.25">
      <c r="A14" s="1"/>
    </row>
    <row r="15" spans="1:3" ht="15.75" x14ac:dyDescent="0.25">
      <c r="A15" s="1" t="s">
        <v>172</v>
      </c>
      <c r="B15" s="1" t="s">
        <v>184</v>
      </c>
      <c r="C15" s="1"/>
    </row>
    <row r="16" spans="1:3" ht="14.25" customHeight="1" x14ac:dyDescent="0.25">
      <c r="B16" s="427">
        <f>'Cover Sheet'!F27</f>
        <v>0</v>
      </c>
      <c r="C16" s="420"/>
    </row>
    <row r="17" spans="1:3" ht="13.5" customHeight="1" x14ac:dyDescent="0.25">
      <c r="B17" s="427">
        <f>'Cover Sheet'!F29</f>
        <v>0</v>
      </c>
      <c r="C17" s="420"/>
    </row>
    <row r="18" spans="1:3" ht="14.25" customHeight="1" x14ac:dyDescent="0.25">
      <c r="B18" s="427">
        <f>'Cover Sheet'!F35</f>
        <v>0</v>
      </c>
      <c r="C18" s="427"/>
    </row>
    <row r="19" spans="1:3" ht="37.5" customHeight="1" x14ac:dyDescent="0.25">
      <c r="A19" s="426" t="s">
        <v>199</v>
      </c>
      <c r="B19" s="426"/>
      <c r="C19" s="426"/>
    </row>
    <row r="20" spans="1:3" ht="22.5" customHeight="1" x14ac:dyDescent="0.25">
      <c r="A20" s="1"/>
      <c r="B20" s="1"/>
      <c r="C20" s="1"/>
    </row>
    <row r="21" spans="1:3" ht="53.25" customHeight="1" x14ac:dyDescent="0.2">
      <c r="A21" s="425" t="s">
        <v>338</v>
      </c>
      <c r="B21" s="425"/>
      <c r="C21" s="425"/>
    </row>
    <row r="22" spans="1:3" ht="45" customHeight="1" x14ac:dyDescent="0.25">
      <c r="A22" s="1"/>
    </row>
    <row r="23" spans="1:3" ht="15.75" x14ac:dyDescent="0.25">
      <c r="A23" s="274" t="s">
        <v>256</v>
      </c>
    </row>
    <row r="24" spans="1:3" ht="6" customHeight="1" x14ac:dyDescent="0.25">
      <c r="A24" s="1"/>
    </row>
    <row r="25" spans="1:3" ht="15.75" x14ac:dyDescent="0.25">
      <c r="A25" s="1" t="s">
        <v>185</v>
      </c>
    </row>
    <row r="26" spans="1:3" ht="7.5" customHeight="1" x14ac:dyDescent="0.25">
      <c r="A26" s="1"/>
    </row>
    <row r="27" spans="1:3" ht="15.75" x14ac:dyDescent="0.25">
      <c r="A27" s="1" t="s">
        <v>197</v>
      </c>
    </row>
    <row r="28" spans="1:3" ht="15.75" x14ac:dyDescent="0.25">
      <c r="A28" s="1" t="s">
        <v>198</v>
      </c>
    </row>
    <row r="29" spans="1:3" x14ac:dyDescent="0.2">
      <c r="A29" s="2"/>
    </row>
    <row r="30" spans="1:3" x14ac:dyDescent="0.2">
      <c r="A30" s="2"/>
    </row>
    <row r="31" spans="1:3" x14ac:dyDescent="0.2">
      <c r="A31" s="2"/>
      <c r="B31" s="2"/>
      <c r="C31" s="2"/>
    </row>
    <row r="33" ht="15" customHeight="1" x14ac:dyDescent="0.2"/>
  </sheetData>
  <sheetProtection algorithmName="SHA-512" hashValue="RzfGn2ic3rZ8Fs15ykVzs4H3vTHq3p120S7gtKW1SmQEZ6NkIQXBd77UTytXazKi8nNUiLsjNmYg7AYMk/vzpQ==" saltValue="7LcH+aFfs0ht1w5HQZOpvg==" spinCount="100000" sheet="1" objects="1" scenarios="1" selectLockedCells="1"/>
  <mergeCells count="5">
    <mergeCell ref="A21:C21"/>
    <mergeCell ref="A19:C19"/>
    <mergeCell ref="B16:C16"/>
    <mergeCell ref="B17:C17"/>
    <mergeCell ref="B18:C18"/>
  </mergeCells>
  <phoneticPr fontId="2" type="noConversion"/>
  <pageMargins left="0.75" right="0.5" top="1" bottom="1" header="0" footer="0"/>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vt:i4>
      </vt:variant>
    </vt:vector>
  </HeadingPairs>
  <TitlesOfParts>
    <vt:vector size="31" baseType="lpstr">
      <vt:lpstr>Cover Sheet</vt:lpstr>
      <vt:lpstr>Personnel</vt:lpstr>
      <vt:lpstr>Support Space</vt:lpstr>
      <vt:lpstr>Summary</vt:lpstr>
      <vt:lpstr>Instructions</vt:lpstr>
      <vt:lpstr>(DAS Use Only) RFS Request</vt:lpstr>
      <vt:lpstr>(DAS Use Only) Vacant Space</vt:lpstr>
      <vt:lpstr>(DAS Use Only) Commissioner</vt:lpstr>
      <vt:lpstr>(DAS Use Only) Leasing Letter</vt:lpstr>
      <vt:lpstr>(DAS Use Only) Revision Log</vt:lpstr>
      <vt:lpstr>(DAS Use Only) Data Tables</vt:lpstr>
      <vt:lpstr>EE</vt:lpstr>
      <vt:lpstr>LEVEL</vt:lpstr>
      <vt:lpstr>'(DAS Use Only) Commissioner'!Print_Area</vt:lpstr>
      <vt:lpstr>'(DAS Use Only) Data Tables'!Print_Area</vt:lpstr>
      <vt:lpstr>'(DAS Use Only) Leasing Letter'!Print_Area</vt:lpstr>
      <vt:lpstr>'(DAS Use Only) Revision Log'!Print_Area</vt:lpstr>
      <vt:lpstr>'(DAS Use Only) RFS Request'!Print_Area</vt:lpstr>
      <vt:lpstr>'(DAS Use Only) Vacant Space'!Print_Area</vt:lpstr>
      <vt:lpstr>'Cover Sheet'!Print_Area</vt:lpstr>
      <vt:lpstr>Instructions!Print_Area</vt:lpstr>
      <vt:lpstr>Personnel!Print_Area</vt:lpstr>
      <vt:lpstr>Summary!Print_Area</vt:lpstr>
      <vt:lpstr>'Support Space'!Print_Area</vt:lpstr>
      <vt:lpstr>Instructions!Print_Titles</vt:lpstr>
      <vt:lpstr>Personnel!Print_Titles</vt:lpstr>
      <vt:lpstr>type</vt:lpstr>
      <vt:lpstr>WS_CIRC</vt:lpstr>
      <vt:lpstr>WS_SF</vt:lpstr>
      <vt:lpstr>yesno</vt:lpstr>
      <vt:lpstr>yesnomaybe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for Lease analysis III</dc:title>
  <dc:creator>State of Connecticut</dc:creator>
  <cp:lastModifiedBy>Veilleux, Suzzane</cp:lastModifiedBy>
  <cp:lastPrinted>2016-11-17T20:26:25Z</cp:lastPrinted>
  <dcterms:created xsi:type="dcterms:W3CDTF">1998-03-05T02:44:53Z</dcterms:created>
  <dcterms:modified xsi:type="dcterms:W3CDTF">2023-09-07T13:44:46Z</dcterms:modified>
</cp:coreProperties>
</file>