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GoldbergJos\Desktop\"/>
    </mc:Choice>
  </mc:AlternateContent>
  <bookViews>
    <workbookView xWindow="4080" yWindow="2535" windowWidth="9720" windowHeight="5025" tabRatio="605"/>
  </bookViews>
  <sheets>
    <sheet name="State Agency Summaries-CHRO" sheetId="1" r:id="rId1"/>
  </sheets>
  <definedNames>
    <definedName name="_xlnm.Print_Area" localSheetId="0">'State Agency Summaries-CHRO'!$A$1:$P$130</definedName>
    <definedName name="_xlnm.Print_Titles" localSheetId="0">'State Agency Summaries-CHRO'!$1:$2</definedName>
  </definedNames>
  <calcPr calcId="162913"/>
</workbook>
</file>

<file path=xl/calcChain.xml><?xml version="1.0" encoding="utf-8"?>
<calcChain xmlns="http://schemas.openxmlformats.org/spreadsheetml/2006/main">
  <c r="E61" i="1" l="1"/>
  <c r="F61" i="1"/>
  <c r="E59" i="1"/>
  <c r="F59" i="1"/>
  <c r="E4" i="1"/>
  <c r="E6" i="1"/>
  <c r="E7" i="1"/>
  <c r="E10" i="1"/>
  <c r="E13" i="1"/>
  <c r="E15" i="1"/>
  <c r="E17" i="1"/>
  <c r="E19" i="1"/>
  <c r="E21" i="1"/>
  <c r="E23" i="1"/>
  <c r="E24" i="1"/>
  <c r="E25" i="1"/>
  <c r="E26" i="1"/>
  <c r="E28" i="1"/>
  <c r="E31" i="1"/>
  <c r="E34" i="1"/>
  <c r="E42" i="1"/>
  <c r="E48" i="1"/>
  <c r="E51" i="1"/>
  <c r="E53" i="1"/>
  <c r="E55" i="1"/>
  <c r="E57" i="1"/>
  <c r="E63" i="1"/>
  <c r="E64" i="1"/>
  <c r="E65" i="1"/>
  <c r="E67" i="1"/>
  <c r="E70" i="1"/>
  <c r="E72" i="1"/>
  <c r="E75" i="1"/>
  <c r="E80" i="1"/>
  <c r="E82" i="1"/>
  <c r="E84" i="1"/>
  <c r="E85" i="1"/>
  <c r="E86" i="1"/>
  <c r="E90" i="1"/>
  <c r="E92" i="1"/>
  <c r="E93" i="1"/>
  <c r="E95" i="1"/>
  <c r="E96" i="1"/>
  <c r="E98" i="1"/>
  <c r="E100" i="1"/>
  <c r="E102" i="1"/>
  <c r="E104" i="1"/>
  <c r="E105" i="1"/>
  <c r="E108" i="1"/>
  <c r="E112" i="1"/>
  <c r="E115" i="1"/>
  <c r="E118" i="1"/>
  <c r="E122" i="1"/>
  <c r="E127" i="1"/>
  <c r="E129" i="1"/>
  <c r="F63" i="1"/>
  <c r="F64" i="1"/>
  <c r="F65" i="1"/>
  <c r="F67" i="1"/>
  <c r="F70" i="1"/>
  <c r="F72" i="1"/>
  <c r="F75" i="1"/>
  <c r="F80" i="1"/>
  <c r="F82" i="1"/>
  <c r="F84" i="1"/>
  <c r="F85" i="1"/>
  <c r="F86" i="1"/>
  <c r="F90" i="1"/>
  <c r="F92" i="1"/>
  <c r="F93" i="1"/>
  <c r="F95" i="1"/>
  <c r="F96" i="1"/>
  <c r="F98" i="1"/>
  <c r="F100" i="1"/>
  <c r="F102" i="1"/>
  <c r="F104" i="1"/>
  <c r="F105" i="1"/>
  <c r="F108" i="1"/>
  <c r="F112" i="1"/>
  <c r="F115" i="1"/>
  <c r="F118" i="1"/>
  <c r="F122" i="1"/>
  <c r="F127" i="1"/>
  <c r="F129" i="1"/>
  <c r="F42" i="1"/>
  <c r="F48" i="1"/>
  <c r="F51" i="1"/>
  <c r="F53" i="1"/>
  <c r="F55" i="1"/>
  <c r="F57" i="1"/>
  <c r="F4" i="1"/>
  <c r="F6" i="1"/>
  <c r="F7" i="1"/>
  <c r="F10" i="1"/>
  <c r="F13" i="1"/>
  <c r="F15" i="1"/>
  <c r="F17" i="1"/>
  <c r="F19" i="1"/>
  <c r="F21" i="1"/>
  <c r="F23" i="1"/>
  <c r="F24" i="1"/>
  <c r="F25" i="1"/>
  <c r="F26" i="1"/>
  <c r="F28" i="1"/>
  <c r="F31" i="1"/>
  <c r="F34" i="1"/>
  <c r="F3" i="1"/>
  <c r="E3" i="1"/>
  <c r="D130" i="1" l="1"/>
  <c r="G130" i="1"/>
  <c r="H130" i="1"/>
  <c r="I130" i="1"/>
  <c r="J130" i="1"/>
  <c r="K130" i="1"/>
  <c r="L130" i="1"/>
  <c r="M130" i="1"/>
  <c r="N130" i="1"/>
  <c r="C130" i="1"/>
  <c r="O90" i="1"/>
  <c r="P90" i="1"/>
  <c r="O4" i="1"/>
  <c r="P4" i="1"/>
  <c r="O6" i="1"/>
  <c r="P6" i="1"/>
  <c r="O7" i="1"/>
  <c r="P7" i="1"/>
  <c r="O8" i="1"/>
  <c r="P8" i="1"/>
  <c r="O10" i="1"/>
  <c r="P10" i="1"/>
  <c r="O11" i="1"/>
  <c r="P11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1" i="1"/>
  <c r="P21" i="1"/>
  <c r="O22" i="1"/>
  <c r="P22" i="1"/>
  <c r="O23" i="1"/>
  <c r="P23" i="1"/>
  <c r="O24" i="1"/>
  <c r="P24" i="1"/>
  <c r="O25" i="1"/>
  <c r="P25" i="1"/>
  <c r="O26" i="1"/>
  <c r="P26" i="1"/>
  <c r="O28" i="1"/>
  <c r="P28" i="1"/>
  <c r="O29" i="1"/>
  <c r="P29" i="1"/>
  <c r="O31" i="1"/>
  <c r="P31" i="1"/>
  <c r="O32" i="1"/>
  <c r="P32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2" i="1"/>
  <c r="P42" i="1"/>
  <c r="O43" i="1"/>
  <c r="P43" i="1"/>
  <c r="O44" i="1"/>
  <c r="P44" i="1"/>
  <c r="O45" i="1"/>
  <c r="P45" i="1"/>
  <c r="O46" i="1"/>
  <c r="P46" i="1"/>
  <c r="O48" i="1"/>
  <c r="P48" i="1"/>
  <c r="O49" i="1"/>
  <c r="P49" i="1"/>
  <c r="O51" i="1"/>
  <c r="P51" i="1"/>
  <c r="O52" i="1"/>
  <c r="P52" i="1"/>
  <c r="O53" i="1"/>
  <c r="P53" i="1"/>
  <c r="O54" i="1"/>
  <c r="E54" i="1" s="1"/>
  <c r="P54" i="1"/>
  <c r="F54" i="1" s="1"/>
  <c r="O55" i="1"/>
  <c r="P55" i="1"/>
  <c r="O57" i="1"/>
  <c r="P57" i="1"/>
  <c r="O58" i="1"/>
  <c r="P58" i="1"/>
  <c r="O59" i="1"/>
  <c r="P59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E69" i="1" s="1"/>
  <c r="P69" i="1"/>
  <c r="F69" i="1" s="1"/>
  <c r="O70" i="1"/>
  <c r="P70" i="1"/>
  <c r="O72" i="1"/>
  <c r="P72" i="1"/>
  <c r="O73" i="1"/>
  <c r="P73" i="1"/>
  <c r="O75" i="1"/>
  <c r="P75" i="1"/>
  <c r="O76" i="1"/>
  <c r="P76" i="1"/>
  <c r="O78" i="1"/>
  <c r="E78" i="1" s="1"/>
  <c r="P78" i="1"/>
  <c r="F78" i="1" s="1"/>
  <c r="O79" i="1"/>
  <c r="P79" i="1"/>
  <c r="O80" i="1"/>
  <c r="P80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1" i="1"/>
  <c r="P91" i="1"/>
  <c r="O92" i="1"/>
  <c r="P92" i="1"/>
  <c r="O93" i="1"/>
  <c r="P93" i="1"/>
  <c r="O94" i="1"/>
  <c r="P94" i="1"/>
  <c r="O95" i="1"/>
  <c r="P95" i="1"/>
  <c r="O96" i="1"/>
  <c r="P96" i="1"/>
  <c r="O98" i="1"/>
  <c r="P98" i="1"/>
  <c r="O99" i="1"/>
  <c r="P99" i="1"/>
  <c r="O100" i="1"/>
  <c r="P100" i="1"/>
  <c r="O101" i="1"/>
  <c r="P101" i="1"/>
  <c r="O102" i="1"/>
  <c r="P102" i="1"/>
  <c r="O104" i="1"/>
  <c r="P104" i="1"/>
  <c r="O105" i="1"/>
  <c r="P105" i="1"/>
  <c r="O107" i="1"/>
  <c r="P107" i="1"/>
  <c r="O108" i="1"/>
  <c r="P108" i="1"/>
  <c r="O109" i="1"/>
  <c r="P109" i="1"/>
  <c r="O110" i="1"/>
  <c r="P110" i="1"/>
  <c r="O112" i="1"/>
  <c r="P112" i="1"/>
  <c r="O113" i="1"/>
  <c r="P113" i="1"/>
  <c r="O115" i="1"/>
  <c r="P115" i="1"/>
  <c r="O116" i="1"/>
  <c r="P116" i="1"/>
  <c r="O117" i="1"/>
  <c r="P117" i="1"/>
  <c r="O118" i="1"/>
  <c r="P118" i="1"/>
  <c r="O120" i="1"/>
  <c r="E120" i="1" s="1"/>
  <c r="P120" i="1"/>
  <c r="F120" i="1" s="1"/>
  <c r="O121" i="1"/>
  <c r="P121" i="1"/>
  <c r="O122" i="1"/>
  <c r="P122" i="1"/>
  <c r="O124" i="1"/>
  <c r="E124" i="1" s="1"/>
  <c r="P124" i="1"/>
  <c r="F124" i="1" s="1"/>
  <c r="O125" i="1"/>
  <c r="P125" i="1"/>
  <c r="O127" i="1"/>
  <c r="P127" i="1"/>
  <c r="O128" i="1"/>
  <c r="P128" i="1"/>
  <c r="O129" i="1"/>
  <c r="P129" i="1"/>
  <c r="P3" i="1"/>
  <c r="O3" i="1"/>
  <c r="P130" i="1" l="1"/>
  <c r="F130" i="1" s="1"/>
  <c r="O130" i="1"/>
  <c r="E130" i="1" s="1"/>
</calcChain>
</file>

<file path=xl/sharedStrings.xml><?xml version="1.0" encoding="utf-8"?>
<sst xmlns="http://schemas.openxmlformats.org/spreadsheetml/2006/main" count="153" uniqueCount="143">
  <si>
    <t>State Agency</t>
  </si>
  <si>
    <t>Secretary of State</t>
  </si>
  <si>
    <t>Attorney General</t>
  </si>
  <si>
    <t>State Library</t>
  </si>
  <si>
    <t>Office of State Treasurer</t>
  </si>
  <si>
    <t>$ Amount of SBE Goal</t>
  </si>
  <si>
    <t>$ Amount of MBE Goal</t>
  </si>
  <si>
    <t>% SBE Achieved YTD</t>
  </si>
  <si>
    <t>% MBE Achieved YTD</t>
  </si>
  <si>
    <t>First Quarter</t>
  </si>
  <si>
    <t>Second Quarter</t>
  </si>
  <si>
    <t>Third Quarter</t>
  </si>
  <si>
    <t>Fourth Quarter</t>
  </si>
  <si>
    <t>SBE</t>
  </si>
  <si>
    <t>MBE</t>
  </si>
  <si>
    <t>YTD Total Expenditures</t>
  </si>
  <si>
    <t>Connecticut Siting Council</t>
  </si>
  <si>
    <t>Workers' Compensation Commission</t>
  </si>
  <si>
    <t xml:space="preserve"> </t>
  </si>
  <si>
    <t>Agency</t>
  </si>
  <si>
    <t>#</t>
  </si>
  <si>
    <t>TOTALS</t>
  </si>
  <si>
    <t>Asnuntuck Community College</t>
  </si>
  <si>
    <t>Connecticut Agriculture Experimental Station</t>
  </si>
  <si>
    <t>Department of Children &amp; Families</t>
  </si>
  <si>
    <t>Department of Consumer Protection</t>
  </si>
  <si>
    <t>Department of  Motor Vehicles</t>
  </si>
  <si>
    <t>Department of Banking</t>
  </si>
  <si>
    <t>Department of Veterans Affairs</t>
  </si>
  <si>
    <t>Division of Criminal Justice</t>
  </si>
  <si>
    <t>Gateway Community College</t>
  </si>
  <si>
    <t>Manchester Community College</t>
  </si>
  <si>
    <t>Military Department</t>
  </si>
  <si>
    <t>Naugatuck Valley Community College</t>
  </si>
  <si>
    <t>Northwestern Connecticut Community College</t>
  </si>
  <si>
    <t>Norwalk Community College</t>
  </si>
  <si>
    <t>Tunxis Community College</t>
  </si>
  <si>
    <t>Three Rivers Community College</t>
  </si>
  <si>
    <t>Quinebaug Community College</t>
  </si>
  <si>
    <t>Office of Protection &amp; Advocacy for Persons with Disabilities</t>
  </si>
  <si>
    <t xml:space="preserve">Department of Housing </t>
  </si>
  <si>
    <t xml:space="preserve">Department of Agriculture                </t>
  </si>
  <si>
    <t>Connecticut Marketing Authority</t>
  </si>
  <si>
    <t xml:space="preserve">Office of the Lieutenant Governor </t>
  </si>
  <si>
    <t xml:space="preserve">Office of Governor </t>
  </si>
  <si>
    <t xml:space="preserve">Board of Regents for Higher Education </t>
  </si>
  <si>
    <t>Department of Insurance</t>
  </si>
  <si>
    <t xml:space="preserve">Department of Labor </t>
  </si>
  <si>
    <t>Department of Revenue Services</t>
  </si>
  <si>
    <t>Housatonic Community College</t>
  </si>
  <si>
    <t xml:space="preserve">Middlesex Community College </t>
  </si>
  <si>
    <t>Probate Court Administration</t>
  </si>
  <si>
    <t>Connecticut Lottery Corporation - Exempt</t>
  </si>
  <si>
    <t>State Elections Enforcement Commission - Exempt</t>
  </si>
  <si>
    <t>Freedom of Information Commission - Exempt</t>
  </si>
  <si>
    <t>Office of State Ethics - Exempt</t>
  </si>
  <si>
    <t>Office of Governmental Accountability  Central Administration - Exempt</t>
  </si>
  <si>
    <t>Soldiers, Sailors &amp; Marines Fund, The American Legion Department of CT</t>
  </si>
  <si>
    <t>Teachers Retirement Board-  Exempt</t>
  </si>
  <si>
    <t>Office of the Chief Medical Examiner</t>
  </si>
  <si>
    <t>Department of Rehabilitation Services</t>
  </si>
  <si>
    <t>Department of Social Services</t>
  </si>
  <si>
    <t>Capital Community College - Agency</t>
  </si>
  <si>
    <t>Capital Community College - Capital Improvement Funds</t>
  </si>
  <si>
    <t>Central Connecticut State University - Agency</t>
  </si>
  <si>
    <t>Central Connecticut State University - Capital Improvement Funds</t>
  </si>
  <si>
    <t>Department of Administrative Services</t>
  </si>
  <si>
    <t>Capital Community College</t>
  </si>
  <si>
    <t>Central Connecticut State University</t>
  </si>
  <si>
    <t>Department of Correction</t>
  </si>
  <si>
    <t>Department of Correction - Agency</t>
  </si>
  <si>
    <t>Department of Correction - Capital Improvement Funds</t>
  </si>
  <si>
    <t>Department of Developmental Services</t>
  </si>
  <si>
    <t>Department of Developmental Services - Agency</t>
  </si>
  <si>
    <t>Department of Developmental Services - Capital Improvement Funds</t>
  </si>
  <si>
    <t>Department of Economic Community Development</t>
  </si>
  <si>
    <t>Dept. of Economic Community Development - Agency</t>
  </si>
  <si>
    <t>Dept. of Economic Community Development - Capital Improvement Funds</t>
  </si>
  <si>
    <t>Connecticut Housing Finance Authority</t>
  </si>
  <si>
    <t>Connecticut Housing Finance Authority - Agency</t>
  </si>
  <si>
    <t>Department of Education</t>
  </si>
  <si>
    <t>Department of Education  - Agency</t>
  </si>
  <si>
    <t>Department of Education - Capital Improvement Funds</t>
  </si>
  <si>
    <t>Office of Early Childhood Education</t>
  </si>
  <si>
    <t>Department of Emergency Services &amp; Public Protection</t>
  </si>
  <si>
    <t>Dept. of Emergency Services &amp; Public Protection - Agency</t>
  </si>
  <si>
    <t>Dept. of Emergency Services &amp; Public Protection - Capital Improvement Funds</t>
  </si>
  <si>
    <t>Department of Energy &amp; Environmental Protection</t>
  </si>
  <si>
    <t>Department of Environmental Protection - Agency</t>
  </si>
  <si>
    <t>Department of Environmental Protection - Capital Improvement Funds</t>
  </si>
  <si>
    <t>Department of Mental Health &amp; Addiction Services</t>
  </si>
  <si>
    <t>Department of Public Health</t>
  </si>
  <si>
    <t>Department of Public Health - Agency</t>
  </si>
  <si>
    <t>Department  of Public Health - Capital Improvement Funds</t>
  </si>
  <si>
    <t>Department of Transportation</t>
  </si>
  <si>
    <t>Department of Transportation - Agency</t>
  </si>
  <si>
    <t>Department of Transportation - Capital Improvement Funds</t>
  </si>
  <si>
    <t>Eastern Connecticut State University</t>
  </si>
  <si>
    <t>Judicial Branch</t>
  </si>
  <si>
    <t>Judicial Branch - Agency</t>
  </si>
  <si>
    <t>Judicial Branch - Capital Improvement Funds</t>
  </si>
  <si>
    <t>Metropolitan District Commission</t>
  </si>
  <si>
    <t>Office of State Comptroller</t>
  </si>
  <si>
    <t>Office of State Comptroller - Agency</t>
  </si>
  <si>
    <t>Office of State Comptroller - Capital Improvement Funds</t>
  </si>
  <si>
    <t>Office Policy &amp; Management</t>
  </si>
  <si>
    <t>Office Policy &amp; Management - Agency</t>
  </si>
  <si>
    <t>Office Policy &amp; Management - Rentschler Field</t>
  </si>
  <si>
    <t>Office of the Victim Advocate</t>
  </si>
  <si>
    <t>Office of Child Advocate</t>
  </si>
  <si>
    <t xml:space="preserve">Judical Selection Commission </t>
  </si>
  <si>
    <t xml:space="preserve">Judicial Review Council </t>
  </si>
  <si>
    <r>
      <rPr>
        <i/>
        <sz val="10"/>
        <rFont val="Arial"/>
        <family val="2"/>
      </rPr>
      <t>Contracting Standards Board</t>
    </r>
    <r>
      <rPr>
        <sz val="10"/>
        <rFont val="Arial"/>
        <family val="2"/>
      </rPr>
      <t xml:space="preserve">  </t>
    </r>
  </si>
  <si>
    <r>
      <rPr>
        <i/>
        <sz val="10"/>
        <rFont val="Arial"/>
        <family val="2"/>
      </rPr>
      <t>Board of Firearms Permit Examiners</t>
    </r>
    <r>
      <rPr>
        <sz val="10"/>
        <rFont val="Arial"/>
        <family val="2"/>
      </rPr>
      <t xml:space="preserve">    </t>
    </r>
  </si>
  <si>
    <t>Southern Connecticut State University</t>
  </si>
  <si>
    <t>Southern Connecticut State University - Agency</t>
  </si>
  <si>
    <t>Southern Connecticut State University - Capital Improvement Funds</t>
  </si>
  <si>
    <t>University of Connecticut Health Center</t>
  </si>
  <si>
    <t>University of Connecticut Health Center - Agency</t>
  </si>
  <si>
    <t>University of Connecticut Health Center - Capital Improvement Funds</t>
  </si>
  <si>
    <t>University of Connecticut</t>
  </si>
  <si>
    <t>University of Connecticut - Agency</t>
  </si>
  <si>
    <t>University of Connecticut - Capital Improvement Funds</t>
  </si>
  <si>
    <t>Western Connecticut State University</t>
  </si>
  <si>
    <t>Western Connecticut State University - Agency</t>
  </si>
  <si>
    <t>Western Connecticut State University - Capital Improvement Funds</t>
  </si>
  <si>
    <t>Metropolitan District Commission - Capital Improvement Funds</t>
  </si>
  <si>
    <r>
      <rPr>
        <i/>
        <sz val="10"/>
        <rFont val="Arial"/>
        <family val="2"/>
      </rPr>
      <t>Metropolitan District Commission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Agency</t>
    </r>
  </si>
  <si>
    <r>
      <rPr>
        <i/>
        <sz val="10"/>
        <rFont val="Arial"/>
        <family val="2"/>
      </rPr>
      <t>Eastern Connecticut State University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Capital Improvement Funds</t>
    </r>
  </si>
  <si>
    <t>Eastern Connecticut State University - Agency</t>
  </si>
  <si>
    <r>
      <rPr>
        <i/>
        <sz val="10"/>
        <rFont val="Arial"/>
        <family val="2"/>
      </rPr>
      <t>Office of Early Childhood Education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Capital Improvement Funds</t>
    </r>
  </si>
  <si>
    <t>Office of Early Childhood Education - Agency</t>
  </si>
  <si>
    <t>Connecticut Innovations</t>
  </si>
  <si>
    <t>Connecticut Housing Finance Authority - Capital Improvement Funds</t>
  </si>
  <si>
    <t>Connecticut Green Bank</t>
  </si>
  <si>
    <r>
      <rPr>
        <i/>
        <sz val="10"/>
        <rFont val="Arial"/>
        <family val="2"/>
      </rPr>
      <t>Department of Administrative Services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Capital Improvement Funds</t>
    </r>
  </si>
  <si>
    <r>
      <rPr>
        <i/>
        <sz val="10"/>
        <rFont val="Arial"/>
        <family val="2"/>
      </rPr>
      <t>Department of Administrative Services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Agency</t>
    </r>
  </si>
  <si>
    <t>Connecticut Community Colleges System Office</t>
  </si>
  <si>
    <t>Connecticut State Universities System Office</t>
  </si>
  <si>
    <t>Commission on  Human Rights &amp; Opportunities</t>
  </si>
  <si>
    <t>Bd. for State Academic Awards-  &amp; Charter Oak College</t>
  </si>
  <si>
    <t>Dept. of Mental Health &amp; Addiction Services - Capital Improvement Funds</t>
  </si>
  <si>
    <t>Dept. of Mental Health &amp; Addiction Services -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</si>
</sst>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sz val="5.5"/>
      <name val="Arial"/>
      <family val="2"/>
    </font>
    <font>
      <sz val="5.5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2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6" fontId="3" fillId="2" borderId="3" xfId="0" applyNumberFormat="1" applyFont="1" applyFill="1" applyBorder="1" applyAlignment="1">
      <alignment horizontal="center" vertical="center" wrapText="1"/>
    </xf>
    <xf numFmtId="6" fontId="3" fillId="2" borderId="4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3" fillId="3" borderId="0" xfId="0" applyNumberFormat="1" applyFont="1" applyFill="1"/>
    <xf numFmtId="0" fontId="1" fillId="0" borderId="0" xfId="0" applyFont="1"/>
    <xf numFmtId="0" fontId="1" fillId="0" borderId="0" xfId="0" applyFont="1" applyFill="1"/>
    <xf numFmtId="164" fontId="2" fillId="0" borderId="0" xfId="0" applyNumberFormat="1" applyFont="1" applyFill="1"/>
    <xf numFmtId="164" fontId="5" fillId="0" borderId="0" xfId="0" applyNumberFormat="1" applyFont="1" applyFill="1"/>
    <xf numFmtId="164" fontId="3" fillId="0" borderId="0" xfId="0" applyNumberFormat="1" applyFont="1" applyFill="1"/>
    <xf numFmtId="164" fontId="3" fillId="0" borderId="0" xfId="0" applyNumberFormat="1" applyFont="1" applyFill="1" applyBorder="1"/>
    <xf numFmtId="0" fontId="1" fillId="0" borderId="12" xfId="0" applyFont="1" applyBorder="1"/>
    <xf numFmtId="0" fontId="2" fillId="0" borderId="12" xfId="0" applyFont="1" applyBorder="1" applyAlignment="1">
      <alignment horizontal="center"/>
    </xf>
    <xf numFmtId="164" fontId="2" fillId="0" borderId="12" xfId="0" applyNumberFormat="1" applyFont="1" applyBorder="1"/>
    <xf numFmtId="9" fontId="3" fillId="0" borderId="12" xfId="0" applyNumberFormat="1" applyFont="1" applyBorder="1"/>
    <xf numFmtId="164" fontId="3" fillId="0" borderId="12" xfId="0" applyNumberFormat="1" applyFont="1" applyBorder="1"/>
    <xf numFmtId="164" fontId="1" fillId="0" borderId="12" xfId="0" applyNumberFormat="1" applyFont="1" applyFill="1" applyBorder="1"/>
    <xf numFmtId="164" fontId="3" fillId="0" borderId="12" xfId="0" applyNumberFormat="1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3" fillId="0" borderId="12" xfId="0" applyNumberFormat="1" applyFont="1" applyFill="1" applyBorder="1"/>
    <xf numFmtId="0" fontId="7" fillId="0" borderId="12" xfId="0" applyFont="1" applyBorder="1" applyAlignment="1">
      <alignment horizontal="left" indent="1"/>
    </xf>
    <xf numFmtId="0" fontId="7" fillId="0" borderId="12" xfId="0" applyFont="1" applyFill="1" applyBorder="1" applyAlignment="1">
      <alignment horizontal="left" vertical="center" indent="1"/>
    </xf>
    <xf numFmtId="0" fontId="1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vertical="center"/>
    </xf>
    <xf numFmtId="0" fontId="1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0" fillId="4" borderId="12" xfId="0" applyFill="1" applyBorder="1"/>
    <xf numFmtId="164" fontId="3" fillId="4" borderId="12" xfId="0" applyNumberFormat="1" applyFont="1" applyFill="1" applyBorder="1"/>
    <xf numFmtId="0" fontId="5" fillId="0" borderId="12" xfId="0" applyFont="1" applyBorder="1" applyAlignment="1">
      <alignment horizontal="left" indent="1"/>
    </xf>
    <xf numFmtId="6" fontId="2" fillId="0" borderId="12" xfId="0" applyNumberFormat="1" applyFont="1" applyBorder="1"/>
    <xf numFmtId="0" fontId="1" fillId="0" borderId="12" xfId="0" applyFont="1" applyFill="1" applyBorder="1" applyAlignment="1" applyProtection="1">
      <alignment horizontal="left"/>
      <protection locked="0"/>
    </xf>
    <xf numFmtId="42" fontId="5" fillId="0" borderId="12" xfId="0" applyNumberFormat="1" applyFont="1" applyBorder="1"/>
    <xf numFmtId="164" fontId="5" fillId="0" borderId="12" xfId="0" applyNumberFormat="1" applyFont="1" applyBorder="1"/>
    <xf numFmtId="0" fontId="5" fillId="0" borderId="12" xfId="0" applyFont="1" applyBorder="1"/>
    <xf numFmtId="165" fontId="2" fillId="0" borderId="12" xfId="0" applyNumberFormat="1" applyFont="1" applyBorder="1"/>
    <xf numFmtId="4" fontId="2" fillId="0" borderId="12" xfId="0" applyNumberFormat="1" applyFont="1" applyBorder="1"/>
    <xf numFmtId="0" fontId="1" fillId="0" borderId="12" xfId="0" applyFont="1" applyFill="1" applyBorder="1" applyAlignment="1"/>
    <xf numFmtId="0" fontId="5" fillId="0" borderId="12" xfId="0" applyFont="1" applyFill="1" applyBorder="1"/>
    <xf numFmtId="164" fontId="5" fillId="0" borderId="12" xfId="0" applyNumberFormat="1" applyFont="1" applyFill="1" applyBorder="1"/>
    <xf numFmtId="6" fontId="5" fillId="0" borderId="12" xfId="0" applyNumberFormat="1" applyFont="1" applyFill="1" applyBorder="1"/>
    <xf numFmtId="6" fontId="2" fillId="0" borderId="12" xfId="0" applyNumberFormat="1" applyFont="1" applyFill="1" applyBorder="1"/>
    <xf numFmtId="6" fontId="5" fillId="0" borderId="12" xfId="0" applyNumberFormat="1" applyFont="1" applyBorder="1"/>
    <xf numFmtId="0" fontId="1" fillId="4" borderId="12" xfId="0" applyFont="1" applyFill="1" applyBorder="1" applyAlignment="1">
      <alignment horizontal="left"/>
    </xf>
    <xf numFmtId="42" fontId="5" fillId="4" borderId="12" xfId="0" applyNumberFormat="1" applyFont="1" applyFill="1" applyBorder="1"/>
    <xf numFmtId="6" fontId="2" fillId="4" borderId="12" xfId="0" applyNumberFormat="1" applyFont="1" applyFill="1" applyBorder="1"/>
    <xf numFmtId="6" fontId="5" fillId="4" borderId="12" xfId="0" applyNumberFormat="1" applyFont="1" applyFill="1" applyBorder="1"/>
    <xf numFmtId="0" fontId="2" fillId="0" borderId="12" xfId="0" applyFont="1" applyBorder="1"/>
    <xf numFmtId="164" fontId="5" fillId="4" borderId="12" xfId="0" applyNumberFormat="1" applyFont="1" applyFill="1" applyBorder="1" applyAlignment="1">
      <alignment horizontal="left" indent="1"/>
    </xf>
    <xf numFmtId="164" fontId="2" fillId="4" borderId="12" xfId="0" applyNumberFormat="1" applyFont="1" applyFill="1" applyBorder="1"/>
    <xf numFmtId="164" fontId="6" fillId="4" borderId="12" xfId="0" applyNumberFormat="1" applyFont="1" applyFill="1" applyBorder="1"/>
    <xf numFmtId="9" fontId="3" fillId="4" borderId="12" xfId="0" applyNumberFormat="1" applyFont="1" applyFill="1" applyBorder="1"/>
    <xf numFmtId="0" fontId="7" fillId="4" borderId="12" xfId="0" applyFont="1" applyFill="1" applyBorder="1" applyAlignment="1">
      <alignment horizontal="left" indent="1"/>
    </xf>
    <xf numFmtId="164" fontId="7" fillId="4" borderId="12" xfId="0" applyNumberFormat="1" applyFont="1" applyFill="1" applyBorder="1" applyAlignment="1">
      <alignment horizontal="left" indent="1"/>
    </xf>
    <xf numFmtId="0" fontId="2" fillId="0" borderId="12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164" fontId="1" fillId="0" borderId="12" xfId="0" applyNumberFormat="1" applyFont="1" applyBorder="1"/>
    <xf numFmtId="164" fontId="8" fillId="0" borderId="12" xfId="0" applyNumberFormat="1" applyFont="1" applyBorder="1"/>
    <xf numFmtId="0" fontId="9" fillId="0" borderId="12" xfId="0" applyFont="1" applyBorder="1"/>
    <xf numFmtId="0" fontId="7" fillId="0" borderId="12" xfId="0" applyFont="1" applyFill="1" applyBorder="1" applyAlignment="1">
      <alignment horizontal="left" indent="1"/>
    </xf>
    <xf numFmtId="164" fontId="2" fillId="0" borderId="0" xfId="0" applyNumberFormat="1" applyFont="1"/>
    <xf numFmtId="164" fontId="5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9" fontId="3" fillId="2" borderId="10" xfId="0" applyNumberFormat="1" applyFont="1" applyFill="1" applyBorder="1" applyAlignment="1">
      <alignment horizontal="center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42" fontId="3" fillId="2" borderId="1" xfId="0" applyNumberFormat="1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center" vertical="center" wrapText="1"/>
    </xf>
    <xf numFmtId="6" fontId="3" fillId="2" borderId="3" xfId="0" applyNumberFormat="1" applyFont="1" applyFill="1" applyBorder="1" applyAlignment="1">
      <alignment horizontal="center" vertical="center"/>
    </xf>
    <xf numFmtId="6" fontId="3" fillId="2" borderId="4" xfId="0" applyNumberFormat="1" applyFont="1" applyFill="1" applyBorder="1" applyAlignment="1">
      <alignment horizontal="center" vertical="center"/>
    </xf>
    <xf numFmtId="6" fontId="3" fillId="2" borderId="6" xfId="0" applyNumberFormat="1" applyFont="1" applyFill="1" applyBorder="1" applyAlignment="1">
      <alignment horizontal="center" vertical="center"/>
    </xf>
    <xf numFmtId="6" fontId="3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F130"/>
  <sheetViews>
    <sheetView showZeros="0" tabSelected="1" topLeftCell="A49" zoomScale="70" zoomScaleNormal="70" zoomScaleSheetLayoutView="140" workbookViewId="0">
      <pane xSplit="1" topLeftCell="B1" activePane="topRight" state="frozen"/>
      <selection pane="topRight" activeCell="I54" sqref="I54"/>
    </sheetView>
  </sheetViews>
  <sheetFormatPr defaultRowHeight="12.75" x14ac:dyDescent="0.2"/>
  <cols>
    <col min="1" max="1" width="73.42578125" bestFit="1" customWidth="1"/>
    <col min="2" max="2" width="8.28515625" customWidth="1"/>
    <col min="3" max="3" width="15.28515625" style="1" customWidth="1"/>
    <col min="4" max="4" width="14.28515625" style="1" customWidth="1"/>
    <col min="5" max="5" width="12.85546875" bestFit="1" customWidth="1"/>
    <col min="6" max="6" width="12" bestFit="1" customWidth="1"/>
    <col min="7" max="7" width="16.28515625" customWidth="1"/>
    <col min="8" max="8" width="15.28515625" customWidth="1"/>
    <col min="9" max="9" width="16.42578125" customWidth="1"/>
    <col min="10" max="10" width="12.7109375" customWidth="1"/>
    <col min="11" max="11" width="14.42578125" customWidth="1"/>
    <col min="12" max="13" width="12.7109375" customWidth="1"/>
    <col min="14" max="14" width="15.85546875" customWidth="1"/>
    <col min="15" max="15" width="18.42578125" customWidth="1"/>
    <col min="16" max="16" width="16.28515625" bestFit="1" customWidth="1"/>
    <col min="17" max="17" width="14.140625" bestFit="1" customWidth="1"/>
    <col min="18" max="18" width="12.7109375" bestFit="1" customWidth="1"/>
  </cols>
  <sheetData>
    <row r="1" spans="1:24" ht="25.5" customHeight="1" thickBot="1" x14ac:dyDescent="0.25">
      <c r="A1" s="71" t="s">
        <v>0</v>
      </c>
      <c r="B1" s="5" t="s">
        <v>19</v>
      </c>
      <c r="C1" s="77" t="s">
        <v>5</v>
      </c>
      <c r="D1" s="77" t="s">
        <v>6</v>
      </c>
      <c r="E1" s="73" t="s">
        <v>7</v>
      </c>
      <c r="F1" s="75" t="s">
        <v>8</v>
      </c>
      <c r="G1" s="81" t="s">
        <v>9</v>
      </c>
      <c r="H1" s="81"/>
      <c r="I1" s="81" t="s">
        <v>10</v>
      </c>
      <c r="J1" s="82"/>
      <c r="K1" s="81" t="s">
        <v>11</v>
      </c>
      <c r="L1" s="81"/>
      <c r="M1" s="81" t="s">
        <v>12</v>
      </c>
      <c r="N1" s="82"/>
      <c r="O1" s="79" t="s">
        <v>15</v>
      </c>
      <c r="P1" s="80"/>
    </row>
    <row r="2" spans="1:24" s="2" customFormat="1" ht="25.5" customHeight="1" thickBot="1" x14ac:dyDescent="0.25">
      <c r="A2" s="72"/>
      <c r="B2" s="6" t="s">
        <v>20</v>
      </c>
      <c r="C2" s="78"/>
      <c r="D2" s="78"/>
      <c r="E2" s="74"/>
      <c r="F2" s="76"/>
      <c r="G2" s="7" t="s">
        <v>13</v>
      </c>
      <c r="H2" s="8" t="s">
        <v>14</v>
      </c>
      <c r="I2" s="7" t="s">
        <v>13</v>
      </c>
      <c r="J2" s="8" t="s">
        <v>14</v>
      </c>
      <c r="K2" s="7" t="s">
        <v>13</v>
      </c>
      <c r="L2" s="8" t="s">
        <v>14</v>
      </c>
      <c r="M2" s="7" t="s">
        <v>13</v>
      </c>
      <c r="N2" s="9" t="s">
        <v>14</v>
      </c>
      <c r="O2" s="7" t="s">
        <v>13</v>
      </c>
      <c r="P2" s="8" t="s">
        <v>14</v>
      </c>
    </row>
    <row r="3" spans="1:24" s="3" customFormat="1" ht="20.100000000000001" customHeight="1" x14ac:dyDescent="0.25">
      <c r="A3" s="19" t="s">
        <v>22</v>
      </c>
      <c r="B3" s="20">
        <v>7713</v>
      </c>
      <c r="C3" s="21">
        <v>291858</v>
      </c>
      <c r="D3" s="21">
        <v>72965</v>
      </c>
      <c r="E3" s="22">
        <f>IF((O3/C3)&gt;1,1,(O3/C3))</f>
        <v>0.43118913992420971</v>
      </c>
      <c r="F3" s="22">
        <f>IF((P3/D3)&gt;1,1,(P3/D3))</f>
        <v>0.31723429041321183</v>
      </c>
      <c r="G3" s="21">
        <v>42363</v>
      </c>
      <c r="H3" s="21">
        <v>14265</v>
      </c>
      <c r="I3" s="21">
        <v>83483</v>
      </c>
      <c r="J3" s="21">
        <v>8882</v>
      </c>
      <c r="K3" s="21"/>
      <c r="L3" s="21"/>
      <c r="M3" s="21"/>
      <c r="N3" s="21"/>
      <c r="O3" s="23">
        <f>SUM(G3,I3,K3,M3)</f>
        <v>125846</v>
      </c>
      <c r="P3" s="23">
        <f>H3+J3+L3+N3</f>
        <v>23147</v>
      </c>
      <c r="Q3" s="11"/>
    </row>
    <row r="4" spans="1:24" s="3" customFormat="1" ht="20.100000000000001" customHeight="1" x14ac:dyDescent="0.25">
      <c r="A4" s="19" t="s">
        <v>2</v>
      </c>
      <c r="B4" s="20">
        <v>1501</v>
      </c>
      <c r="C4" s="21">
        <v>43103</v>
      </c>
      <c r="D4" s="21">
        <v>10776</v>
      </c>
      <c r="E4" s="22">
        <f t="shared" ref="E4:E67" si="0">IF((O4/C4)&gt;1,1,(O4/C4))</f>
        <v>1</v>
      </c>
      <c r="F4" s="22">
        <f t="shared" ref="F4:F67" si="1">IF((P4/D4)&gt;1,1,(P4/D4))</f>
        <v>1</v>
      </c>
      <c r="G4" s="21">
        <v>11329</v>
      </c>
      <c r="H4" s="21">
        <v>1709</v>
      </c>
      <c r="I4" s="21">
        <v>10956</v>
      </c>
      <c r="J4" s="21">
        <v>3033</v>
      </c>
      <c r="K4" s="21">
        <v>3852</v>
      </c>
      <c r="L4" s="21">
        <v>11443</v>
      </c>
      <c r="M4" s="21">
        <v>28027</v>
      </c>
      <c r="N4" s="21">
        <v>4874</v>
      </c>
      <c r="O4" s="23">
        <f t="shared" ref="O4:O66" si="2">SUM(G4,I4,K4,M4)</f>
        <v>54164</v>
      </c>
      <c r="P4" s="23">
        <f t="shared" ref="P4:P66" si="3">H4+J4+L4+N4</f>
        <v>21059</v>
      </c>
      <c r="Q4" s="11"/>
    </row>
    <row r="5" spans="1:24" s="3" customFormat="1" ht="20.100000000000001" customHeight="1" x14ac:dyDescent="0.25">
      <c r="A5" s="24" t="s">
        <v>45</v>
      </c>
      <c r="B5" s="25"/>
      <c r="C5" s="26"/>
      <c r="D5" s="27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18"/>
      <c r="R5" s="18"/>
    </row>
    <row r="6" spans="1:24" s="3" customFormat="1" ht="20.100000000000001" customHeight="1" x14ac:dyDescent="0.25">
      <c r="A6" s="29" t="s">
        <v>138</v>
      </c>
      <c r="B6" s="20">
        <v>7801</v>
      </c>
      <c r="C6" s="21">
        <v>42914</v>
      </c>
      <c r="D6" s="21">
        <v>10729</v>
      </c>
      <c r="E6" s="22">
        <f t="shared" si="0"/>
        <v>1</v>
      </c>
      <c r="F6" s="22">
        <f t="shared" si="1"/>
        <v>1</v>
      </c>
      <c r="G6" s="21">
        <v>22526</v>
      </c>
      <c r="H6" s="21">
        <v>3768</v>
      </c>
      <c r="I6" s="21"/>
      <c r="J6" s="21"/>
      <c r="K6" s="21">
        <v>598086</v>
      </c>
      <c r="L6" s="21">
        <v>8435</v>
      </c>
      <c r="M6" s="21">
        <v>895831</v>
      </c>
      <c r="N6" s="21">
        <v>7122</v>
      </c>
      <c r="O6" s="23">
        <f t="shared" si="2"/>
        <v>1516443</v>
      </c>
      <c r="P6" s="23">
        <f t="shared" si="3"/>
        <v>19325</v>
      </c>
      <c r="Q6" s="11"/>
    </row>
    <row r="7" spans="1:24" s="3" customFormat="1" ht="20.100000000000001" customHeight="1" x14ac:dyDescent="0.25">
      <c r="A7" s="29" t="s">
        <v>137</v>
      </c>
      <c r="B7" s="20"/>
      <c r="C7" s="21">
        <v>2371617</v>
      </c>
      <c r="D7" s="21">
        <v>592904</v>
      </c>
      <c r="E7" s="22">
        <f t="shared" si="0"/>
        <v>1</v>
      </c>
      <c r="F7" s="22">
        <f t="shared" si="1"/>
        <v>1</v>
      </c>
      <c r="G7" s="21">
        <v>1580003</v>
      </c>
      <c r="H7" s="21">
        <v>757479</v>
      </c>
      <c r="I7" s="21">
        <v>1183441</v>
      </c>
      <c r="J7" s="21">
        <v>253059</v>
      </c>
      <c r="K7" s="21">
        <v>423673</v>
      </c>
      <c r="L7" s="21">
        <v>201013</v>
      </c>
      <c r="M7" s="69">
        <v>853811</v>
      </c>
      <c r="N7" s="69">
        <v>81381</v>
      </c>
      <c r="O7" s="23">
        <f t="shared" si="2"/>
        <v>4040928</v>
      </c>
      <c r="P7" s="23">
        <f t="shared" si="3"/>
        <v>1292932</v>
      </c>
      <c r="Q7" s="11"/>
    </row>
    <row r="8" spans="1:24" s="3" customFormat="1" ht="20.100000000000001" customHeight="1" x14ac:dyDescent="0.25">
      <c r="A8" s="30" t="s">
        <v>140</v>
      </c>
      <c r="B8" s="20" t="s">
        <v>18</v>
      </c>
      <c r="C8" s="21"/>
      <c r="D8" s="21"/>
      <c r="E8" s="22"/>
      <c r="F8" s="22"/>
      <c r="G8" s="21">
        <v>9758</v>
      </c>
      <c r="H8" s="21">
        <v>2800</v>
      </c>
      <c r="I8" s="21">
        <v>10102</v>
      </c>
      <c r="J8" s="21">
        <v>21866</v>
      </c>
      <c r="K8" s="21">
        <v>19098</v>
      </c>
      <c r="L8" s="21">
        <v>3574</v>
      </c>
      <c r="M8" s="69">
        <v>16228</v>
      </c>
      <c r="N8" s="69">
        <v>11457</v>
      </c>
      <c r="O8" s="23">
        <f t="shared" si="2"/>
        <v>55186</v>
      </c>
      <c r="P8" s="23">
        <f t="shared" si="3"/>
        <v>39697</v>
      </c>
      <c r="Q8" s="11"/>
    </row>
    <row r="9" spans="1:24" s="3" customFormat="1" ht="20.100000000000001" customHeight="1" x14ac:dyDescent="0.25">
      <c r="A9" s="31" t="s">
        <v>67</v>
      </c>
      <c r="B9" s="32">
        <v>7707</v>
      </c>
      <c r="C9" s="27"/>
      <c r="D9" s="27"/>
      <c r="E9" s="22"/>
      <c r="F9" s="22"/>
      <c r="G9" s="27"/>
      <c r="H9" s="27"/>
      <c r="I9" s="27"/>
      <c r="J9" s="27"/>
      <c r="K9" s="27"/>
      <c r="L9" s="27"/>
      <c r="M9" s="27"/>
      <c r="N9" s="27"/>
      <c r="O9" s="33"/>
      <c r="P9" s="33"/>
      <c r="Q9" s="11"/>
    </row>
    <row r="10" spans="1:24" s="3" customFormat="1" ht="20.100000000000001" customHeight="1" x14ac:dyDescent="0.25">
      <c r="A10" s="29" t="s">
        <v>62</v>
      </c>
      <c r="B10" s="20">
        <v>7707</v>
      </c>
      <c r="C10" s="21">
        <v>176852</v>
      </c>
      <c r="D10" s="21">
        <v>44213</v>
      </c>
      <c r="E10" s="22">
        <f t="shared" si="0"/>
        <v>1</v>
      </c>
      <c r="F10" s="22">
        <f t="shared" si="1"/>
        <v>1</v>
      </c>
      <c r="G10" s="21">
        <v>50725</v>
      </c>
      <c r="H10" s="21">
        <v>26201</v>
      </c>
      <c r="I10" s="21">
        <v>142539</v>
      </c>
      <c r="J10" s="21">
        <v>26046</v>
      </c>
      <c r="K10" s="21">
        <v>23513</v>
      </c>
      <c r="L10" s="21">
        <v>24765</v>
      </c>
      <c r="M10" s="21">
        <v>25430</v>
      </c>
      <c r="N10" s="21">
        <v>51871</v>
      </c>
      <c r="O10" s="23">
        <f t="shared" si="2"/>
        <v>242207</v>
      </c>
      <c r="P10" s="23">
        <f t="shared" si="3"/>
        <v>128883</v>
      </c>
      <c r="Q10" s="11"/>
    </row>
    <row r="11" spans="1:24" s="3" customFormat="1" ht="20.100000000000001" customHeight="1" x14ac:dyDescent="0.25">
      <c r="A11" s="29" t="s">
        <v>63</v>
      </c>
      <c r="B11" s="20">
        <v>7707</v>
      </c>
      <c r="C11" s="21"/>
      <c r="D11" s="21"/>
      <c r="E11" s="22"/>
      <c r="F11" s="22"/>
      <c r="G11" s="21"/>
      <c r="H11" s="21"/>
      <c r="I11" s="21"/>
      <c r="J11" s="21"/>
      <c r="K11" s="21"/>
      <c r="L11" s="21"/>
      <c r="M11" s="21"/>
      <c r="N11" s="21"/>
      <c r="O11" s="23">
        <f t="shared" si="2"/>
        <v>0</v>
      </c>
      <c r="P11" s="23">
        <f t="shared" si="3"/>
        <v>0</v>
      </c>
      <c r="Q11" s="11"/>
    </row>
    <row r="12" spans="1:24" s="3" customFormat="1" ht="20.100000000000001" customHeight="1" x14ac:dyDescent="0.25">
      <c r="A12" s="31" t="s">
        <v>68</v>
      </c>
      <c r="B12" s="32">
        <v>7802</v>
      </c>
      <c r="C12" s="27"/>
      <c r="D12" s="27"/>
      <c r="E12" s="22"/>
      <c r="F12" s="22"/>
      <c r="G12" s="27"/>
      <c r="H12" s="27"/>
      <c r="I12" s="27"/>
      <c r="J12" s="27"/>
      <c r="K12" s="27"/>
      <c r="L12" s="27"/>
      <c r="M12" s="27"/>
      <c r="N12" s="27"/>
      <c r="O12" s="33"/>
      <c r="P12" s="33"/>
      <c r="Q12" s="11"/>
    </row>
    <row r="13" spans="1:24" s="3" customFormat="1" ht="20.100000000000001" customHeight="1" x14ac:dyDescent="0.25">
      <c r="A13" s="29" t="s">
        <v>64</v>
      </c>
      <c r="B13" s="20">
        <v>7802</v>
      </c>
      <c r="C13" s="21">
        <v>348563</v>
      </c>
      <c r="D13" s="21">
        <v>87141</v>
      </c>
      <c r="E13" s="22">
        <f t="shared" si="0"/>
        <v>1</v>
      </c>
      <c r="F13" s="22">
        <f t="shared" si="1"/>
        <v>1</v>
      </c>
      <c r="G13" s="21">
        <v>961763</v>
      </c>
      <c r="H13" s="21">
        <v>214772</v>
      </c>
      <c r="I13" s="21">
        <v>929319</v>
      </c>
      <c r="J13" s="21">
        <v>571762</v>
      </c>
      <c r="K13" s="21">
        <v>1205502</v>
      </c>
      <c r="L13" s="21">
        <v>799489</v>
      </c>
      <c r="M13" s="21">
        <v>1690975</v>
      </c>
      <c r="N13" s="21">
        <v>481614</v>
      </c>
      <c r="O13" s="23">
        <f t="shared" si="2"/>
        <v>4787559</v>
      </c>
      <c r="P13" s="23">
        <f t="shared" si="3"/>
        <v>2067637</v>
      </c>
      <c r="Q13" s="11"/>
    </row>
    <row r="14" spans="1:24" s="3" customFormat="1" ht="20.100000000000001" customHeight="1" x14ac:dyDescent="0.25">
      <c r="A14" s="29" t="s">
        <v>65</v>
      </c>
      <c r="B14" s="20">
        <v>7802</v>
      </c>
      <c r="C14" s="21"/>
      <c r="D14" s="21"/>
      <c r="E14" s="22"/>
      <c r="F14" s="22"/>
      <c r="G14" s="21">
        <v>215280</v>
      </c>
      <c r="H14" s="21">
        <v>578590</v>
      </c>
      <c r="I14" s="21">
        <v>1891243</v>
      </c>
      <c r="J14" s="21">
        <v>73055</v>
      </c>
      <c r="K14" s="21">
        <v>2291055</v>
      </c>
      <c r="L14" s="21">
        <v>40236</v>
      </c>
      <c r="M14" s="21">
        <v>290230</v>
      </c>
      <c r="N14" s="21">
        <v>39147</v>
      </c>
      <c r="O14" s="23">
        <f t="shared" si="2"/>
        <v>4687808</v>
      </c>
      <c r="P14" s="23">
        <f t="shared" si="3"/>
        <v>731028</v>
      </c>
      <c r="Q14" s="11"/>
    </row>
    <row r="15" spans="1:24" s="11" customFormat="1" ht="18" customHeight="1" x14ac:dyDescent="0.25">
      <c r="A15" s="19" t="s">
        <v>139</v>
      </c>
      <c r="B15" s="20">
        <v>2901</v>
      </c>
      <c r="C15" s="21">
        <v>30668</v>
      </c>
      <c r="D15" s="21">
        <v>7667</v>
      </c>
      <c r="E15" s="22">
        <f t="shared" si="0"/>
        <v>1</v>
      </c>
      <c r="F15" s="22">
        <f t="shared" si="1"/>
        <v>1</v>
      </c>
      <c r="G15" s="21">
        <v>6945</v>
      </c>
      <c r="H15" s="21">
        <v>444</v>
      </c>
      <c r="I15" s="21">
        <v>8905</v>
      </c>
      <c r="J15" s="21">
        <v>2652</v>
      </c>
      <c r="K15" s="21">
        <v>11557</v>
      </c>
      <c r="L15" s="21">
        <v>14246</v>
      </c>
      <c r="M15" s="69">
        <v>81212</v>
      </c>
      <c r="N15" s="69">
        <v>395</v>
      </c>
      <c r="O15" s="23">
        <f t="shared" si="2"/>
        <v>108619</v>
      </c>
      <c r="P15" s="23">
        <f t="shared" si="3"/>
        <v>17737</v>
      </c>
    </row>
    <row r="16" spans="1:24" s="11" customFormat="1" ht="20.100000000000001" customHeight="1" x14ac:dyDescent="0.25">
      <c r="A16" s="34" t="s">
        <v>52</v>
      </c>
      <c r="B16" s="35">
        <v>1205</v>
      </c>
      <c r="C16" s="36"/>
      <c r="D16" s="36"/>
      <c r="E16" s="60"/>
      <c r="F16" s="60"/>
      <c r="G16" s="36"/>
      <c r="H16" s="36"/>
      <c r="I16" s="36"/>
      <c r="J16" s="36"/>
      <c r="K16" s="36"/>
      <c r="L16" s="36"/>
      <c r="M16" s="36"/>
      <c r="N16" s="36"/>
      <c r="O16" s="37">
        <f t="shared" si="2"/>
        <v>0</v>
      </c>
      <c r="P16" s="37">
        <f t="shared" si="3"/>
        <v>0</v>
      </c>
      <c r="Q16" s="4"/>
      <c r="R16" s="4"/>
      <c r="S16" s="4"/>
      <c r="T16" s="4"/>
      <c r="U16" s="4"/>
      <c r="V16" s="4"/>
      <c r="W16" s="4"/>
      <c r="X16" s="4"/>
    </row>
    <row r="17" spans="1:19" s="11" customFormat="1" ht="20.100000000000001" customHeight="1" x14ac:dyDescent="0.25">
      <c r="A17" s="19" t="s">
        <v>16</v>
      </c>
      <c r="B17" s="20">
        <v>2405</v>
      </c>
      <c r="C17" s="21">
        <v>25375</v>
      </c>
      <c r="D17" s="21">
        <v>6344</v>
      </c>
      <c r="E17" s="22">
        <f t="shared" si="0"/>
        <v>0.27227586206896554</v>
      </c>
      <c r="F17" s="22">
        <f t="shared" si="1"/>
        <v>0.65179697351828503</v>
      </c>
      <c r="G17" s="21">
        <v>1028</v>
      </c>
      <c r="H17" s="21">
        <v>4132</v>
      </c>
      <c r="I17" s="21">
        <v>605</v>
      </c>
      <c r="J17" s="21">
        <v>1</v>
      </c>
      <c r="K17" s="21">
        <v>2708</v>
      </c>
      <c r="L17" s="21">
        <v>1</v>
      </c>
      <c r="M17" s="21">
        <v>2568</v>
      </c>
      <c r="N17" s="21">
        <v>1</v>
      </c>
      <c r="O17" s="23">
        <f t="shared" si="2"/>
        <v>6909</v>
      </c>
      <c r="P17" s="23">
        <f t="shared" si="3"/>
        <v>4135</v>
      </c>
    </row>
    <row r="18" spans="1:19" s="11" customFormat="1" ht="20.100000000000001" customHeight="1" x14ac:dyDescent="0.25">
      <c r="A18" s="19" t="s">
        <v>42</v>
      </c>
      <c r="B18" s="20"/>
      <c r="C18" s="21"/>
      <c r="D18" s="21"/>
      <c r="E18" s="22"/>
      <c r="F18" s="22"/>
      <c r="G18" s="21"/>
      <c r="H18" s="21"/>
      <c r="I18" s="21"/>
      <c r="J18" s="21"/>
      <c r="K18" s="21"/>
      <c r="L18" s="21"/>
      <c r="M18" s="21"/>
      <c r="N18" s="21"/>
      <c r="O18" s="23">
        <f t="shared" si="2"/>
        <v>0</v>
      </c>
      <c r="P18" s="23">
        <f t="shared" si="3"/>
        <v>0</v>
      </c>
    </row>
    <row r="19" spans="1:19" s="11" customFormat="1" ht="20.100000000000001" customHeight="1" x14ac:dyDescent="0.25">
      <c r="A19" s="19" t="s">
        <v>23</v>
      </c>
      <c r="B19" s="20">
        <v>3601</v>
      </c>
      <c r="C19" s="21">
        <v>14726</v>
      </c>
      <c r="D19" s="21">
        <v>3682</v>
      </c>
      <c r="E19" s="22">
        <f t="shared" si="0"/>
        <v>1</v>
      </c>
      <c r="F19" s="22">
        <f t="shared" si="1"/>
        <v>1</v>
      </c>
      <c r="G19" s="21">
        <v>24160</v>
      </c>
      <c r="H19" s="21">
        <v>3160</v>
      </c>
      <c r="I19" s="21">
        <v>25134</v>
      </c>
      <c r="J19" s="21">
        <v>5033</v>
      </c>
      <c r="K19" s="21">
        <v>53881</v>
      </c>
      <c r="L19" s="21">
        <v>1781</v>
      </c>
      <c r="M19" s="69">
        <v>46886</v>
      </c>
      <c r="N19" s="69">
        <v>1</v>
      </c>
      <c r="O19" s="23">
        <f t="shared" si="2"/>
        <v>150061</v>
      </c>
      <c r="P19" s="23">
        <f t="shared" si="3"/>
        <v>9975</v>
      </c>
    </row>
    <row r="20" spans="1:19" s="11" customFormat="1" ht="20.100000000000001" customHeight="1" x14ac:dyDescent="0.25">
      <c r="A20" s="31" t="s">
        <v>66</v>
      </c>
      <c r="B20" s="32">
        <v>1320</v>
      </c>
      <c r="C20" s="27"/>
      <c r="D20" s="27"/>
      <c r="E20" s="22"/>
      <c r="F20" s="22"/>
      <c r="G20" s="27"/>
      <c r="H20" s="27"/>
      <c r="I20" s="27"/>
      <c r="J20" s="27"/>
      <c r="K20" s="27"/>
      <c r="L20" s="27"/>
      <c r="M20" s="27"/>
      <c r="N20" s="27"/>
      <c r="O20" s="33"/>
      <c r="P20" s="33"/>
    </row>
    <row r="21" spans="1:19" s="11" customFormat="1" ht="20.100000000000001" customHeight="1" x14ac:dyDescent="0.25">
      <c r="A21" s="38" t="s">
        <v>136</v>
      </c>
      <c r="B21" s="20">
        <v>1320</v>
      </c>
      <c r="C21" s="21">
        <v>24694293</v>
      </c>
      <c r="D21" s="21">
        <v>6173573</v>
      </c>
      <c r="E21" s="22">
        <f t="shared" si="0"/>
        <v>0.52494015520104176</v>
      </c>
      <c r="F21" s="22">
        <f t="shared" si="1"/>
        <v>0.44347219997236609</v>
      </c>
      <c r="G21" s="21">
        <v>2178655</v>
      </c>
      <c r="H21" s="21">
        <v>739164</v>
      </c>
      <c r="I21" s="21">
        <v>2467962</v>
      </c>
      <c r="J21" s="21">
        <v>831393</v>
      </c>
      <c r="K21" s="39">
        <v>3778924</v>
      </c>
      <c r="L21" s="21">
        <v>591885</v>
      </c>
      <c r="M21" s="69">
        <v>4537485</v>
      </c>
      <c r="N21" s="69">
        <v>575366</v>
      </c>
      <c r="O21" s="23">
        <f t="shared" si="2"/>
        <v>12963026</v>
      </c>
      <c r="P21" s="23">
        <f t="shared" si="3"/>
        <v>2737808</v>
      </c>
    </row>
    <row r="22" spans="1:19" s="11" customFormat="1" ht="20.100000000000001" customHeight="1" x14ac:dyDescent="0.25">
      <c r="A22" s="38" t="s">
        <v>135</v>
      </c>
      <c r="B22" s="20">
        <v>1320</v>
      </c>
      <c r="C22" s="21"/>
      <c r="D22" s="21"/>
      <c r="E22" s="22"/>
      <c r="F22" s="22"/>
      <c r="G22" s="21">
        <v>3344908</v>
      </c>
      <c r="H22" s="21">
        <v>470084</v>
      </c>
      <c r="I22" s="21">
        <v>2114469</v>
      </c>
      <c r="J22" s="21">
        <v>431572</v>
      </c>
      <c r="K22" s="21">
        <v>2804829</v>
      </c>
      <c r="L22" s="21">
        <v>299853</v>
      </c>
      <c r="M22" s="21"/>
      <c r="N22" s="21"/>
      <c r="O22" s="23">
        <f t="shared" si="2"/>
        <v>8264206</v>
      </c>
      <c r="P22" s="23">
        <f t="shared" si="3"/>
        <v>1201509</v>
      </c>
    </row>
    <row r="23" spans="1:19" s="11" customFormat="1" ht="20.100000000000001" customHeight="1" x14ac:dyDescent="0.25">
      <c r="A23" s="19" t="s">
        <v>41</v>
      </c>
      <c r="B23" s="20">
        <v>3002</v>
      </c>
      <c r="C23" s="21">
        <v>375281</v>
      </c>
      <c r="D23" s="21">
        <v>93820</v>
      </c>
      <c r="E23" s="22">
        <f t="shared" si="0"/>
        <v>0.26616855103242637</v>
      </c>
      <c r="F23" s="22">
        <f t="shared" si="1"/>
        <v>0.79345555318695371</v>
      </c>
      <c r="G23" s="21">
        <v>60158</v>
      </c>
      <c r="H23" s="21">
        <v>49645</v>
      </c>
      <c r="I23" s="21">
        <v>17809</v>
      </c>
      <c r="J23" s="21">
        <v>11558</v>
      </c>
      <c r="K23" s="21">
        <v>21921</v>
      </c>
      <c r="L23" s="21">
        <v>13239</v>
      </c>
      <c r="M23" s="21"/>
      <c r="N23" s="21"/>
      <c r="O23" s="23">
        <f t="shared" si="2"/>
        <v>99888</v>
      </c>
      <c r="P23" s="23">
        <f t="shared" si="3"/>
        <v>74442</v>
      </c>
    </row>
    <row r="24" spans="1:19" s="11" customFormat="1" ht="18.75" customHeight="1" x14ac:dyDescent="0.25">
      <c r="A24" s="19" t="s">
        <v>27</v>
      </c>
      <c r="B24" s="20">
        <v>2402</v>
      </c>
      <c r="C24" s="21">
        <v>135646</v>
      </c>
      <c r="D24" s="21">
        <v>33912</v>
      </c>
      <c r="E24" s="22">
        <f t="shared" si="0"/>
        <v>0.12044586644648571</v>
      </c>
      <c r="F24" s="22">
        <f t="shared" si="1"/>
        <v>1</v>
      </c>
      <c r="G24" s="21">
        <v>1168</v>
      </c>
      <c r="H24" s="21">
        <v>13014</v>
      </c>
      <c r="I24" s="21">
        <v>868</v>
      </c>
      <c r="J24" s="21">
        <v>8486</v>
      </c>
      <c r="K24" s="21">
        <v>5261</v>
      </c>
      <c r="L24" s="21">
        <v>6186</v>
      </c>
      <c r="M24" s="21">
        <v>9041</v>
      </c>
      <c r="N24" s="21">
        <v>50883</v>
      </c>
      <c r="O24" s="23">
        <f t="shared" si="2"/>
        <v>16338</v>
      </c>
      <c r="P24" s="23">
        <f t="shared" si="3"/>
        <v>78569</v>
      </c>
    </row>
    <row r="25" spans="1:19" s="3" customFormat="1" ht="20.100000000000001" customHeight="1" x14ac:dyDescent="0.25">
      <c r="A25" s="19" t="s">
        <v>24</v>
      </c>
      <c r="B25" s="20">
        <v>8100</v>
      </c>
      <c r="C25" s="21">
        <v>1518955</v>
      </c>
      <c r="D25" s="21">
        <v>379739</v>
      </c>
      <c r="E25" s="22">
        <f t="shared" si="0"/>
        <v>1</v>
      </c>
      <c r="F25" s="22">
        <f t="shared" si="1"/>
        <v>1</v>
      </c>
      <c r="G25" s="21">
        <v>299164</v>
      </c>
      <c r="H25" s="21">
        <v>445396</v>
      </c>
      <c r="I25" s="21">
        <v>990229</v>
      </c>
      <c r="J25" s="21">
        <v>857301</v>
      </c>
      <c r="K25" s="21">
        <v>433431</v>
      </c>
      <c r="L25" s="21">
        <v>771680</v>
      </c>
      <c r="M25" s="21">
        <v>1359783</v>
      </c>
      <c r="N25" s="21">
        <v>32982</v>
      </c>
      <c r="O25" s="23">
        <f t="shared" si="2"/>
        <v>3082607</v>
      </c>
      <c r="P25" s="23">
        <f t="shared" si="3"/>
        <v>2107359</v>
      </c>
      <c r="Q25" s="11"/>
      <c r="R25" s="11"/>
    </row>
    <row r="26" spans="1:19" s="3" customFormat="1" ht="20.100000000000001" customHeight="1" x14ac:dyDescent="0.25">
      <c r="A26" s="19" t="s">
        <v>25</v>
      </c>
      <c r="B26" s="20">
        <v>2500</v>
      </c>
      <c r="C26" s="21">
        <v>251291</v>
      </c>
      <c r="D26" s="21">
        <v>62823</v>
      </c>
      <c r="E26" s="22">
        <f t="shared" si="0"/>
        <v>0.10161923825365811</v>
      </c>
      <c r="F26" s="22">
        <f t="shared" si="1"/>
        <v>0.43285102589815833</v>
      </c>
      <c r="G26" s="21">
        <v>2920</v>
      </c>
      <c r="H26" s="21">
        <v>6855</v>
      </c>
      <c r="I26" s="21">
        <v>7230</v>
      </c>
      <c r="J26" s="21">
        <v>9091</v>
      </c>
      <c r="K26" s="21">
        <v>15386</v>
      </c>
      <c r="L26" s="21">
        <v>11247</v>
      </c>
      <c r="M26" s="21"/>
      <c r="N26" s="21"/>
      <c r="O26" s="23">
        <f t="shared" si="2"/>
        <v>25536</v>
      </c>
      <c r="P26" s="23">
        <f t="shared" si="3"/>
        <v>27193</v>
      </c>
      <c r="Q26" s="11"/>
      <c r="R26" s="11"/>
    </row>
    <row r="27" spans="1:19" s="3" customFormat="1" ht="20.100000000000001" customHeight="1" x14ac:dyDescent="0.25">
      <c r="A27" s="31" t="s">
        <v>69</v>
      </c>
      <c r="B27" s="32">
        <v>8000</v>
      </c>
      <c r="C27" s="27"/>
      <c r="D27" s="27"/>
      <c r="E27" s="22"/>
      <c r="F27" s="22"/>
      <c r="G27" s="27"/>
      <c r="H27" s="27"/>
      <c r="I27" s="27"/>
      <c r="J27" s="27"/>
      <c r="K27" s="27"/>
      <c r="L27" s="27"/>
      <c r="M27" s="27"/>
      <c r="N27" s="27"/>
      <c r="O27" s="33"/>
      <c r="P27" s="33"/>
      <c r="Q27" s="11"/>
      <c r="R27" s="11"/>
      <c r="S27" s="11"/>
    </row>
    <row r="28" spans="1:19" s="3" customFormat="1" ht="20.100000000000001" customHeight="1" x14ac:dyDescent="0.25">
      <c r="A28" s="29" t="s">
        <v>70</v>
      </c>
      <c r="B28" s="20">
        <v>8000</v>
      </c>
      <c r="C28" s="21">
        <v>1981039</v>
      </c>
      <c r="D28" s="21">
        <v>495260</v>
      </c>
      <c r="E28" s="22">
        <f t="shared" si="0"/>
        <v>1</v>
      </c>
      <c r="F28" s="22">
        <f t="shared" si="1"/>
        <v>1</v>
      </c>
      <c r="G28" s="21">
        <v>445126</v>
      </c>
      <c r="H28" s="21">
        <v>118136</v>
      </c>
      <c r="I28" s="21">
        <v>956290</v>
      </c>
      <c r="J28" s="21">
        <v>123776</v>
      </c>
      <c r="K28" s="21">
        <v>1033329</v>
      </c>
      <c r="L28" s="21">
        <v>150902</v>
      </c>
      <c r="M28" s="69">
        <v>513977</v>
      </c>
      <c r="N28" s="69">
        <v>119577</v>
      </c>
      <c r="O28" s="23">
        <f t="shared" si="2"/>
        <v>2948722</v>
      </c>
      <c r="P28" s="23">
        <f t="shared" si="3"/>
        <v>512391</v>
      </c>
      <c r="Q28" s="11"/>
      <c r="S28" s="11"/>
    </row>
    <row r="29" spans="1:19" s="11" customFormat="1" ht="20.100000000000001" customHeight="1" x14ac:dyDescent="0.25">
      <c r="A29" s="29" t="s">
        <v>71</v>
      </c>
      <c r="B29" s="20">
        <v>8000</v>
      </c>
      <c r="C29" s="21"/>
      <c r="D29" s="21"/>
      <c r="E29" s="22"/>
      <c r="F29" s="22"/>
      <c r="G29" s="21"/>
      <c r="H29" s="21"/>
      <c r="I29" s="21"/>
      <c r="J29" s="21"/>
      <c r="K29" s="21"/>
      <c r="L29" s="21"/>
      <c r="M29" s="21"/>
      <c r="N29" s="21"/>
      <c r="O29" s="23">
        <f t="shared" si="2"/>
        <v>0</v>
      </c>
      <c r="P29" s="23">
        <f t="shared" si="3"/>
        <v>0</v>
      </c>
      <c r="R29" s="3"/>
    </row>
    <row r="30" spans="1:19" s="11" customFormat="1" ht="20.100000000000001" customHeight="1" x14ac:dyDescent="0.25">
      <c r="A30" s="31" t="s">
        <v>72</v>
      </c>
      <c r="B30" s="32">
        <v>4100</v>
      </c>
      <c r="C30" s="27"/>
      <c r="D30" s="27"/>
      <c r="E30" s="22"/>
      <c r="F30" s="22"/>
      <c r="G30" s="27"/>
      <c r="H30" s="27"/>
      <c r="I30" s="27"/>
      <c r="J30" s="27"/>
      <c r="K30" s="27"/>
      <c r="L30" s="27"/>
      <c r="M30" s="27"/>
      <c r="N30" s="27"/>
      <c r="O30" s="27"/>
      <c r="P30" s="27"/>
      <c r="R30" s="3"/>
    </row>
    <row r="31" spans="1:19" s="11" customFormat="1" ht="20.100000000000001" customHeight="1" x14ac:dyDescent="0.25">
      <c r="A31" s="29" t="s">
        <v>73</v>
      </c>
      <c r="B31" s="20">
        <v>4100</v>
      </c>
      <c r="C31" s="21">
        <v>911107</v>
      </c>
      <c r="D31" s="21">
        <v>227777</v>
      </c>
      <c r="E31" s="22">
        <f t="shared" si="0"/>
        <v>1</v>
      </c>
      <c r="F31" s="22">
        <f t="shared" si="1"/>
        <v>1</v>
      </c>
      <c r="G31" s="21">
        <v>469373</v>
      </c>
      <c r="H31" s="21">
        <v>232379</v>
      </c>
      <c r="I31" s="21">
        <v>536832</v>
      </c>
      <c r="J31" s="21">
        <v>112065</v>
      </c>
      <c r="K31" s="21">
        <v>660027</v>
      </c>
      <c r="L31" s="21">
        <v>211295</v>
      </c>
      <c r="M31" s="21">
        <v>735147</v>
      </c>
      <c r="N31" s="21">
        <v>221371</v>
      </c>
      <c r="O31" s="23">
        <f t="shared" si="2"/>
        <v>2401379</v>
      </c>
      <c r="P31" s="23">
        <f t="shared" si="3"/>
        <v>777110</v>
      </c>
      <c r="R31" s="3"/>
    </row>
    <row r="32" spans="1:19" s="3" customFormat="1" ht="20.100000000000001" customHeight="1" x14ac:dyDescent="0.25">
      <c r="A32" s="29" t="s">
        <v>74</v>
      </c>
      <c r="B32" s="20">
        <v>4100</v>
      </c>
      <c r="C32" s="21"/>
      <c r="D32" s="21"/>
      <c r="E32" s="22"/>
      <c r="F32" s="22"/>
      <c r="G32" s="21"/>
      <c r="H32" s="21"/>
      <c r="I32" s="21"/>
      <c r="J32" s="21"/>
      <c r="K32" s="21"/>
      <c r="L32" s="21"/>
      <c r="M32" s="21"/>
      <c r="N32" s="21"/>
      <c r="O32" s="23">
        <f t="shared" si="2"/>
        <v>0</v>
      </c>
      <c r="P32" s="23">
        <f t="shared" si="3"/>
        <v>0</v>
      </c>
      <c r="Q32" s="11"/>
    </row>
    <row r="33" spans="1:19" s="3" customFormat="1" ht="20.100000000000001" customHeight="1" x14ac:dyDescent="0.25">
      <c r="A33" s="31" t="s">
        <v>75</v>
      </c>
      <c r="B33" s="32">
        <v>3500</v>
      </c>
      <c r="C33" s="27"/>
      <c r="D33" s="27"/>
      <c r="E33" s="22"/>
      <c r="F33" s="22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11"/>
      <c r="R33" s="11"/>
    </row>
    <row r="34" spans="1:19" s="3" customFormat="1" ht="20.100000000000001" customHeight="1" x14ac:dyDescent="0.25">
      <c r="A34" s="29" t="s">
        <v>76</v>
      </c>
      <c r="B34" s="20">
        <v>3500</v>
      </c>
      <c r="C34" s="21">
        <v>1293519</v>
      </c>
      <c r="D34" s="21">
        <v>323380</v>
      </c>
      <c r="E34" s="22">
        <f t="shared" si="0"/>
        <v>1.0096488725716437E-2</v>
      </c>
      <c r="F34" s="22">
        <f t="shared" si="1"/>
        <v>1</v>
      </c>
      <c r="G34" s="21">
        <v>1028</v>
      </c>
      <c r="H34" s="21">
        <v>129197</v>
      </c>
      <c r="I34" s="21">
        <v>3082</v>
      </c>
      <c r="J34" s="21">
        <v>652593</v>
      </c>
      <c r="K34" s="21">
        <v>8950</v>
      </c>
      <c r="L34" s="21">
        <v>453527</v>
      </c>
      <c r="M34" s="21"/>
      <c r="N34" s="21"/>
      <c r="O34" s="23">
        <f t="shared" si="2"/>
        <v>13060</v>
      </c>
      <c r="P34" s="23">
        <f t="shared" si="3"/>
        <v>1235317</v>
      </c>
      <c r="Q34" s="11"/>
    </row>
    <row r="35" spans="1:19" s="3" customFormat="1" ht="20.100000000000001" customHeight="1" x14ac:dyDescent="0.25">
      <c r="A35" s="29" t="s">
        <v>77</v>
      </c>
      <c r="B35" s="20">
        <v>3500</v>
      </c>
      <c r="C35" s="21"/>
      <c r="D35" s="21"/>
      <c r="E35" s="22"/>
      <c r="F35" s="22"/>
      <c r="G35" s="21"/>
      <c r="H35" s="21"/>
      <c r="I35" s="21"/>
      <c r="J35" s="21"/>
      <c r="K35" s="21"/>
      <c r="L35" s="21"/>
      <c r="M35" s="21"/>
      <c r="N35" s="21"/>
      <c r="O35" s="23">
        <f t="shared" si="2"/>
        <v>0</v>
      </c>
      <c r="P35" s="23">
        <f t="shared" si="3"/>
        <v>0</v>
      </c>
      <c r="Q35" s="11"/>
    </row>
    <row r="36" spans="1:19" s="11" customFormat="1" ht="18.75" customHeight="1" x14ac:dyDescent="0.25">
      <c r="A36" s="29" t="s">
        <v>134</v>
      </c>
      <c r="B36" s="32" t="s">
        <v>18</v>
      </c>
      <c r="C36" s="21"/>
      <c r="D36" s="21"/>
      <c r="E36" s="22"/>
      <c r="F36" s="22"/>
      <c r="G36" s="33"/>
      <c r="H36" s="33"/>
      <c r="I36" s="33"/>
      <c r="J36" s="33"/>
      <c r="K36" s="33"/>
      <c r="L36" s="33"/>
      <c r="M36" s="33"/>
      <c r="N36" s="33"/>
      <c r="O36" s="23">
        <f t="shared" si="2"/>
        <v>0</v>
      </c>
      <c r="P36" s="23">
        <f t="shared" si="3"/>
        <v>0</v>
      </c>
      <c r="Q36" s="10"/>
      <c r="R36" s="10"/>
    </row>
    <row r="37" spans="1:19" s="11" customFormat="1" ht="20.100000000000001" customHeight="1" x14ac:dyDescent="0.25">
      <c r="A37" s="40" t="s">
        <v>78</v>
      </c>
      <c r="B37" s="32">
        <v>1221</v>
      </c>
      <c r="C37" s="27"/>
      <c r="D37" s="27"/>
      <c r="E37" s="22"/>
      <c r="F37" s="22"/>
      <c r="G37" s="33"/>
      <c r="H37" s="33"/>
      <c r="I37" s="33"/>
      <c r="J37" s="33"/>
      <c r="K37" s="33"/>
      <c r="L37" s="33"/>
      <c r="M37" s="33"/>
      <c r="N37" s="33"/>
      <c r="O37" s="28">
        <f t="shared" si="2"/>
        <v>0</v>
      </c>
      <c r="P37" s="28">
        <f t="shared" si="3"/>
        <v>0</v>
      </c>
    </row>
    <row r="38" spans="1:19" s="11" customFormat="1" ht="20.100000000000001" customHeight="1" x14ac:dyDescent="0.25">
      <c r="A38" s="29" t="s">
        <v>79</v>
      </c>
      <c r="B38" s="20">
        <v>1221</v>
      </c>
      <c r="C38" s="21"/>
      <c r="D38" s="21"/>
      <c r="E38" s="22"/>
      <c r="F38" s="22"/>
      <c r="G38" s="21"/>
      <c r="H38" s="21"/>
      <c r="I38" s="21"/>
      <c r="J38" s="21"/>
      <c r="K38" s="21"/>
      <c r="L38" s="21"/>
      <c r="M38" s="21"/>
      <c r="N38" s="21"/>
      <c r="O38" s="23">
        <f t="shared" si="2"/>
        <v>0</v>
      </c>
      <c r="P38" s="23">
        <f t="shared" si="3"/>
        <v>0</v>
      </c>
      <c r="R38" s="3"/>
    </row>
    <row r="39" spans="1:19" s="11" customFormat="1" ht="20.100000000000001" customHeight="1" x14ac:dyDescent="0.25">
      <c r="A39" s="29" t="s">
        <v>133</v>
      </c>
      <c r="B39" s="20">
        <v>1221</v>
      </c>
      <c r="C39" s="41"/>
      <c r="D39" s="41"/>
      <c r="E39" s="22"/>
      <c r="F39" s="22"/>
      <c r="G39" s="42"/>
      <c r="H39" s="43"/>
      <c r="I39" s="42"/>
      <c r="J39" s="42"/>
      <c r="K39" s="21"/>
      <c r="L39" s="21"/>
      <c r="M39" s="43"/>
      <c r="N39" s="43"/>
      <c r="O39" s="23">
        <f t="shared" si="2"/>
        <v>0</v>
      </c>
      <c r="P39" s="23">
        <f t="shared" si="3"/>
        <v>0</v>
      </c>
      <c r="Q39" s="14"/>
      <c r="R39" s="4"/>
      <c r="S39" s="3"/>
    </row>
    <row r="40" spans="1:19" s="3" customFormat="1" ht="20.100000000000001" customHeight="1" x14ac:dyDescent="0.25">
      <c r="A40" s="29" t="s">
        <v>132</v>
      </c>
      <c r="B40" s="20">
        <v>3502</v>
      </c>
      <c r="C40" s="21"/>
      <c r="D40" s="21"/>
      <c r="E40" s="22"/>
      <c r="F40" s="22"/>
      <c r="G40" s="21"/>
      <c r="H40" s="21"/>
      <c r="I40" s="21"/>
      <c r="J40" s="21"/>
      <c r="K40" s="21"/>
      <c r="L40" s="21"/>
      <c r="M40" s="21"/>
      <c r="N40" s="21"/>
      <c r="O40" s="23">
        <f t="shared" si="2"/>
        <v>0</v>
      </c>
      <c r="P40" s="23">
        <f t="shared" si="3"/>
        <v>0</v>
      </c>
      <c r="Q40" s="11"/>
      <c r="R40" s="11"/>
    </row>
    <row r="41" spans="1:19" s="3" customFormat="1" ht="20.100000000000001" customHeight="1" x14ac:dyDescent="0.25">
      <c r="A41" s="31" t="s">
        <v>80</v>
      </c>
      <c r="B41" s="32">
        <v>7001</v>
      </c>
      <c r="C41" s="27"/>
      <c r="D41" s="27"/>
      <c r="E41" s="22"/>
      <c r="F41" s="22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5"/>
    </row>
    <row r="42" spans="1:19" s="3" customFormat="1" ht="20.100000000000001" customHeight="1" x14ac:dyDescent="0.25">
      <c r="A42" s="29" t="s">
        <v>81</v>
      </c>
      <c r="B42" s="20">
        <v>7001</v>
      </c>
      <c r="C42" s="21">
        <v>3687253</v>
      </c>
      <c r="D42" s="21">
        <v>921813</v>
      </c>
      <c r="E42" s="22">
        <f t="shared" si="0"/>
        <v>0.58039304598843633</v>
      </c>
      <c r="F42" s="22">
        <f t="shared" si="1"/>
        <v>0.99957366624250255</v>
      </c>
      <c r="G42" s="21">
        <v>932364</v>
      </c>
      <c r="H42" s="21">
        <v>198945</v>
      </c>
      <c r="I42" s="21">
        <v>620662</v>
      </c>
      <c r="J42" s="21">
        <v>151389</v>
      </c>
      <c r="K42" s="21">
        <v>505851</v>
      </c>
      <c r="L42" s="21">
        <v>295939</v>
      </c>
      <c r="M42" s="21">
        <v>81179</v>
      </c>
      <c r="N42" s="21">
        <v>275147</v>
      </c>
      <c r="O42" s="23">
        <f t="shared" si="2"/>
        <v>2140056</v>
      </c>
      <c r="P42" s="23">
        <f t="shared" si="3"/>
        <v>921420</v>
      </c>
      <c r="Q42" s="11"/>
    </row>
    <row r="43" spans="1:19" s="11" customFormat="1" ht="20.100000000000001" customHeight="1" x14ac:dyDescent="0.25">
      <c r="A43" s="29" t="s">
        <v>82</v>
      </c>
      <c r="B43" s="20">
        <v>7001</v>
      </c>
      <c r="C43" s="21"/>
      <c r="D43" s="21"/>
      <c r="E43" s="22"/>
      <c r="F43" s="22"/>
      <c r="G43" s="44">
        <v>353213</v>
      </c>
      <c r="H43" s="45">
        <v>4024</v>
      </c>
      <c r="I43" s="21">
        <v>305764</v>
      </c>
      <c r="J43" s="21">
        <v>40820</v>
      </c>
      <c r="K43" s="21">
        <v>305764</v>
      </c>
      <c r="L43" s="21">
        <v>37577</v>
      </c>
      <c r="M43" s="21">
        <v>1248864</v>
      </c>
      <c r="N43" s="21">
        <v>52067</v>
      </c>
      <c r="O43" s="23">
        <f t="shared" si="2"/>
        <v>2213605</v>
      </c>
      <c r="P43" s="23">
        <f t="shared" si="3"/>
        <v>134488</v>
      </c>
      <c r="R43" s="3"/>
      <c r="S43" s="3"/>
    </row>
    <row r="44" spans="1:19" s="11" customFormat="1" ht="20.100000000000001" customHeight="1" x14ac:dyDescent="0.25">
      <c r="A44" s="46" t="s">
        <v>83</v>
      </c>
      <c r="B44" s="47"/>
      <c r="C44" s="27"/>
      <c r="D44" s="27"/>
      <c r="E44" s="22"/>
      <c r="F44" s="22"/>
      <c r="G44" s="27"/>
      <c r="H44" s="27"/>
      <c r="I44" s="27"/>
      <c r="J44" s="27"/>
      <c r="K44" s="48"/>
      <c r="L44" s="48"/>
      <c r="M44" s="48"/>
      <c r="N44" s="48"/>
      <c r="O44" s="28">
        <f t="shared" si="2"/>
        <v>0</v>
      </c>
      <c r="P44" s="28">
        <f t="shared" si="3"/>
        <v>0</v>
      </c>
      <c r="Q44" s="14"/>
      <c r="R44" s="4"/>
      <c r="S44" s="3"/>
    </row>
    <row r="45" spans="1:19" s="3" customFormat="1" ht="20.100000000000001" customHeight="1" x14ac:dyDescent="0.25">
      <c r="A45" s="29" t="s">
        <v>131</v>
      </c>
      <c r="B45" s="43"/>
      <c r="C45" s="42"/>
      <c r="D45" s="42"/>
      <c r="E45" s="22"/>
      <c r="F45" s="22"/>
      <c r="G45" s="21">
        <v>1</v>
      </c>
      <c r="H45" s="21">
        <v>13550</v>
      </c>
      <c r="I45" s="21">
        <v>658</v>
      </c>
      <c r="J45" s="21">
        <v>30740</v>
      </c>
      <c r="K45" s="42">
        <v>1</v>
      </c>
      <c r="L45" s="42">
        <v>587611</v>
      </c>
      <c r="M45" s="70">
        <v>7582</v>
      </c>
      <c r="N45" s="70">
        <v>684815</v>
      </c>
      <c r="O45" s="23">
        <f t="shared" si="2"/>
        <v>8242</v>
      </c>
      <c r="P45" s="23">
        <f t="shared" si="3"/>
        <v>1316716</v>
      </c>
      <c r="Q45" s="11"/>
    </row>
    <row r="46" spans="1:19" s="3" customFormat="1" ht="20.100000000000001" customHeight="1" x14ac:dyDescent="0.25">
      <c r="A46" s="38" t="s">
        <v>130</v>
      </c>
      <c r="B46" s="43"/>
      <c r="C46" s="41"/>
      <c r="D46" s="41"/>
      <c r="E46" s="22"/>
      <c r="F46" s="22"/>
      <c r="G46" s="21"/>
      <c r="H46" s="21"/>
      <c r="I46" s="39"/>
      <c r="J46" s="21"/>
      <c r="K46" s="42"/>
      <c r="L46" s="21"/>
      <c r="M46" s="69">
        <v>1248864</v>
      </c>
      <c r="N46" s="69">
        <v>52067</v>
      </c>
      <c r="O46" s="23">
        <f t="shared" si="2"/>
        <v>1248864</v>
      </c>
      <c r="P46" s="23">
        <f t="shared" si="3"/>
        <v>52067</v>
      </c>
      <c r="Q46" s="14"/>
      <c r="R46" s="4"/>
    </row>
    <row r="47" spans="1:19" s="3" customFormat="1" ht="20.100000000000001" customHeight="1" x14ac:dyDescent="0.25">
      <c r="A47" s="31" t="s">
        <v>84</v>
      </c>
      <c r="B47" s="32">
        <v>2000</v>
      </c>
      <c r="C47" s="27"/>
      <c r="D47" s="27"/>
      <c r="E47" s="22"/>
      <c r="F47" s="22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1"/>
      <c r="R47" s="11"/>
      <c r="S47" s="11"/>
    </row>
    <row r="48" spans="1:19" s="11" customFormat="1" ht="20.100000000000001" customHeight="1" x14ac:dyDescent="0.25">
      <c r="A48" s="29" t="s">
        <v>85</v>
      </c>
      <c r="B48" s="20">
        <v>2000</v>
      </c>
      <c r="C48" s="21">
        <v>6874107</v>
      </c>
      <c r="D48" s="21">
        <v>1718527</v>
      </c>
      <c r="E48" s="22">
        <f t="shared" si="0"/>
        <v>0.39451015237324644</v>
      </c>
      <c r="F48" s="22">
        <f t="shared" si="1"/>
        <v>1</v>
      </c>
      <c r="G48" s="21">
        <v>528467</v>
      </c>
      <c r="H48" s="21">
        <v>2238508</v>
      </c>
      <c r="I48" s="21">
        <v>555720</v>
      </c>
      <c r="J48" s="21">
        <v>594210</v>
      </c>
      <c r="K48" s="21">
        <v>812531</v>
      </c>
      <c r="L48" s="21">
        <v>625499</v>
      </c>
      <c r="M48" s="21">
        <v>815187</v>
      </c>
      <c r="N48" s="21">
        <v>179412</v>
      </c>
      <c r="O48" s="23">
        <f t="shared" si="2"/>
        <v>2711905</v>
      </c>
      <c r="P48" s="23">
        <f t="shared" si="3"/>
        <v>3637629</v>
      </c>
    </row>
    <row r="49" spans="1:21" s="11" customFormat="1" ht="20.100000000000001" customHeight="1" x14ac:dyDescent="0.25">
      <c r="A49" s="29" t="s">
        <v>86</v>
      </c>
      <c r="B49" s="20">
        <v>2000</v>
      </c>
      <c r="C49" s="21"/>
      <c r="D49" s="21"/>
      <c r="E49" s="22"/>
      <c r="F49" s="22"/>
      <c r="G49" s="21">
        <v>9764</v>
      </c>
      <c r="H49" s="21">
        <v>713698</v>
      </c>
      <c r="I49" s="21">
        <v>113398</v>
      </c>
      <c r="J49" s="21">
        <v>71726</v>
      </c>
      <c r="K49" s="21">
        <v>135663</v>
      </c>
      <c r="L49" s="21">
        <v>114997</v>
      </c>
      <c r="M49" s="21">
        <v>309877</v>
      </c>
      <c r="N49" s="21">
        <v>465688</v>
      </c>
      <c r="O49" s="23">
        <f t="shared" si="2"/>
        <v>568702</v>
      </c>
      <c r="P49" s="23">
        <f t="shared" si="3"/>
        <v>1366109</v>
      </c>
      <c r="S49" s="3"/>
    </row>
    <row r="50" spans="1:21" s="11" customFormat="1" ht="20.100000000000001" customHeight="1" x14ac:dyDescent="0.25">
      <c r="A50" s="31" t="s">
        <v>87</v>
      </c>
      <c r="B50" s="32">
        <v>3100</v>
      </c>
      <c r="C50" s="27"/>
      <c r="D50" s="27"/>
      <c r="E50" s="22"/>
      <c r="F50" s="22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5"/>
    </row>
    <row r="51" spans="1:21" s="11" customFormat="1" ht="20.100000000000001" customHeight="1" x14ac:dyDescent="0.25">
      <c r="A51" s="29" t="s">
        <v>88</v>
      </c>
      <c r="B51" s="20">
        <v>3100</v>
      </c>
      <c r="C51" s="21">
        <v>9945963</v>
      </c>
      <c r="D51" s="21">
        <v>2486491</v>
      </c>
      <c r="E51" s="22">
        <f t="shared" si="0"/>
        <v>0.72978795517337036</v>
      </c>
      <c r="F51" s="22">
        <f t="shared" si="1"/>
        <v>0.30942802527738889</v>
      </c>
      <c r="G51" s="21">
        <v>4829547</v>
      </c>
      <c r="H51" s="21">
        <v>97626</v>
      </c>
      <c r="I51" s="21">
        <v>888831</v>
      </c>
      <c r="J51" s="21">
        <v>249516</v>
      </c>
      <c r="K51" s="21">
        <v>724879</v>
      </c>
      <c r="L51" s="21">
        <v>242836</v>
      </c>
      <c r="M51" s="69">
        <v>815187</v>
      </c>
      <c r="N51" s="69">
        <v>179412</v>
      </c>
      <c r="O51" s="23">
        <f t="shared" si="2"/>
        <v>7258444</v>
      </c>
      <c r="P51" s="23">
        <f t="shared" si="3"/>
        <v>769390</v>
      </c>
    </row>
    <row r="52" spans="1:21" s="11" customFormat="1" ht="20.100000000000001" customHeight="1" x14ac:dyDescent="0.25">
      <c r="A52" s="29" t="s">
        <v>89</v>
      </c>
      <c r="B52" s="20">
        <v>3100</v>
      </c>
      <c r="C52" s="21"/>
      <c r="D52" s="21"/>
      <c r="E52" s="22"/>
      <c r="F52" s="22"/>
      <c r="G52" s="21"/>
      <c r="H52" s="21"/>
      <c r="I52" s="21"/>
      <c r="J52" s="21"/>
      <c r="K52" s="21"/>
      <c r="L52" s="21"/>
      <c r="M52" s="69">
        <v>309877</v>
      </c>
      <c r="N52" s="69">
        <v>465688</v>
      </c>
      <c r="O52" s="23">
        <f t="shared" si="2"/>
        <v>309877</v>
      </c>
      <c r="P52" s="23">
        <f t="shared" si="3"/>
        <v>465688</v>
      </c>
      <c r="T52"/>
      <c r="U52"/>
    </row>
    <row r="53" spans="1:21" s="11" customFormat="1" ht="20.100000000000001" customHeight="1" x14ac:dyDescent="0.25">
      <c r="A53" s="19" t="s">
        <v>40</v>
      </c>
      <c r="B53" s="43"/>
      <c r="C53" s="21">
        <v>59083</v>
      </c>
      <c r="D53" s="21">
        <v>14771</v>
      </c>
      <c r="E53" s="22">
        <f t="shared" si="0"/>
        <v>0.10959159148993788</v>
      </c>
      <c r="F53" s="22">
        <f t="shared" si="1"/>
        <v>4.0755534493263829E-2</v>
      </c>
      <c r="G53" s="21">
        <v>310</v>
      </c>
      <c r="H53" s="21">
        <v>208</v>
      </c>
      <c r="I53" s="21">
        <v>5886</v>
      </c>
      <c r="J53" s="43">
        <v>70</v>
      </c>
      <c r="K53" s="21">
        <v>59</v>
      </c>
      <c r="L53" s="21">
        <v>228</v>
      </c>
      <c r="M53" s="69">
        <v>220</v>
      </c>
      <c r="N53" s="69">
        <v>96</v>
      </c>
      <c r="O53" s="23">
        <f t="shared" si="2"/>
        <v>6475</v>
      </c>
      <c r="P53" s="23">
        <f t="shared" si="3"/>
        <v>602</v>
      </c>
      <c r="Q53" s="14"/>
      <c r="R53" s="4"/>
    </row>
    <row r="54" spans="1:21" s="11" customFormat="1" ht="20.100000000000001" customHeight="1" x14ac:dyDescent="0.25">
      <c r="A54" s="19" t="s">
        <v>46</v>
      </c>
      <c r="B54" s="20">
        <v>2403</v>
      </c>
      <c r="C54" s="21">
        <v>12236</v>
      </c>
      <c r="D54" s="21">
        <v>3059</v>
      </c>
      <c r="E54" s="22">
        <f t="shared" si="0"/>
        <v>1</v>
      </c>
      <c r="F54" s="22">
        <f t="shared" si="1"/>
        <v>1</v>
      </c>
      <c r="G54" s="21">
        <v>3844</v>
      </c>
      <c r="H54" s="21">
        <v>5470</v>
      </c>
      <c r="I54" s="21">
        <v>1</v>
      </c>
      <c r="J54" s="21">
        <v>30931</v>
      </c>
      <c r="K54" s="21">
        <v>3469</v>
      </c>
      <c r="L54" s="21">
        <v>26991</v>
      </c>
      <c r="M54" s="21">
        <v>69315</v>
      </c>
      <c r="N54" s="21">
        <v>30920</v>
      </c>
      <c r="O54" s="23">
        <f t="shared" si="2"/>
        <v>76629</v>
      </c>
      <c r="P54" s="23">
        <f t="shared" si="3"/>
        <v>94312</v>
      </c>
      <c r="S54" s="3"/>
    </row>
    <row r="55" spans="1:21" s="11" customFormat="1" ht="20.100000000000001" customHeight="1" x14ac:dyDescent="0.25">
      <c r="A55" s="19" t="s">
        <v>47</v>
      </c>
      <c r="B55" s="20">
        <v>2610</v>
      </c>
      <c r="C55" s="21">
        <v>434356</v>
      </c>
      <c r="D55" s="21">
        <v>108589</v>
      </c>
      <c r="E55" s="22">
        <f t="shared" si="0"/>
        <v>1</v>
      </c>
      <c r="F55" s="22">
        <f t="shared" si="1"/>
        <v>1</v>
      </c>
      <c r="G55" s="21">
        <v>183161</v>
      </c>
      <c r="H55" s="21">
        <v>176290</v>
      </c>
      <c r="I55" s="21">
        <v>207005</v>
      </c>
      <c r="J55" s="21">
        <v>145668</v>
      </c>
      <c r="K55" s="21">
        <v>299497</v>
      </c>
      <c r="L55" s="21">
        <v>227363</v>
      </c>
      <c r="M55" s="69">
        <v>367912</v>
      </c>
      <c r="N55" s="69">
        <v>240271</v>
      </c>
      <c r="O55" s="23">
        <f t="shared" si="2"/>
        <v>1057575</v>
      </c>
      <c r="P55" s="23">
        <f t="shared" si="3"/>
        <v>789592</v>
      </c>
      <c r="R55" s="3"/>
    </row>
    <row r="56" spans="1:21" s="11" customFormat="1" ht="20.100000000000001" customHeight="1" x14ac:dyDescent="0.25">
      <c r="A56" s="31" t="s">
        <v>90</v>
      </c>
      <c r="B56" s="32">
        <v>4400</v>
      </c>
      <c r="C56" s="27"/>
      <c r="D56" s="27"/>
      <c r="E56" s="22"/>
      <c r="F56" s="22"/>
      <c r="G56" s="27"/>
      <c r="H56" s="27"/>
      <c r="I56" s="27"/>
      <c r="J56" s="27"/>
      <c r="K56" s="27"/>
      <c r="L56" s="27"/>
      <c r="M56" s="27"/>
      <c r="N56" s="27"/>
      <c r="O56" s="27"/>
      <c r="P56" s="27"/>
      <c r="R56" s="3"/>
    </row>
    <row r="57" spans="1:21" s="3" customFormat="1" ht="20.100000000000001" customHeight="1" x14ac:dyDescent="0.25">
      <c r="A57" s="29" t="s">
        <v>142</v>
      </c>
      <c r="B57" s="20">
        <v>4400</v>
      </c>
      <c r="C57" s="21">
        <v>2343866</v>
      </c>
      <c r="D57" s="21">
        <v>585967</v>
      </c>
      <c r="E57" s="22">
        <f t="shared" si="0"/>
        <v>1</v>
      </c>
      <c r="F57" s="22">
        <f t="shared" si="1"/>
        <v>1</v>
      </c>
      <c r="G57" s="21">
        <v>688913</v>
      </c>
      <c r="H57" s="21">
        <v>660979</v>
      </c>
      <c r="I57" s="21">
        <v>464197</v>
      </c>
      <c r="J57" s="21">
        <v>777214</v>
      </c>
      <c r="K57" s="21">
        <v>1195163</v>
      </c>
      <c r="L57" s="21">
        <v>668946</v>
      </c>
      <c r="M57" s="21">
        <v>975945</v>
      </c>
      <c r="N57" s="21">
        <v>917548</v>
      </c>
      <c r="O57" s="23">
        <f t="shared" si="2"/>
        <v>3324218</v>
      </c>
      <c r="P57" s="23">
        <f t="shared" si="3"/>
        <v>3024687</v>
      </c>
      <c r="Q57" s="11"/>
      <c r="S57" s="11"/>
    </row>
    <row r="58" spans="1:21" s="11" customFormat="1" ht="20.100000000000001" customHeight="1" x14ac:dyDescent="0.25">
      <c r="A58" s="29" t="s">
        <v>141</v>
      </c>
      <c r="B58" s="20">
        <v>4400</v>
      </c>
      <c r="C58" s="21"/>
      <c r="D58" s="21"/>
      <c r="E58" s="22"/>
      <c r="F58" s="22"/>
      <c r="G58" s="21">
        <v>13474</v>
      </c>
      <c r="H58" s="21">
        <v>6190</v>
      </c>
      <c r="I58" s="21">
        <v>123123</v>
      </c>
      <c r="J58" s="21">
        <v>24756</v>
      </c>
      <c r="K58" s="21">
        <v>139433</v>
      </c>
      <c r="L58" s="21">
        <v>23292</v>
      </c>
      <c r="M58" s="21">
        <v>290405</v>
      </c>
      <c r="N58" s="21">
        <v>634</v>
      </c>
      <c r="O58" s="23">
        <f t="shared" si="2"/>
        <v>566435</v>
      </c>
      <c r="P58" s="23">
        <f t="shared" si="3"/>
        <v>54872</v>
      </c>
      <c r="R58" s="3"/>
      <c r="T58" s="3"/>
    </row>
    <row r="59" spans="1:21" s="11" customFormat="1" ht="20.100000000000001" customHeight="1" x14ac:dyDescent="0.25">
      <c r="A59" s="19" t="s">
        <v>26</v>
      </c>
      <c r="B59" s="20">
        <v>2101</v>
      </c>
      <c r="C59" s="21">
        <v>627872</v>
      </c>
      <c r="D59" s="21">
        <v>156968</v>
      </c>
      <c r="E59" s="22">
        <f t="shared" si="0"/>
        <v>1</v>
      </c>
      <c r="F59" s="22">
        <f t="shared" si="1"/>
        <v>1</v>
      </c>
      <c r="G59" s="21">
        <v>187631</v>
      </c>
      <c r="H59" s="21">
        <v>493981</v>
      </c>
      <c r="I59" s="21">
        <v>229453</v>
      </c>
      <c r="J59" s="21">
        <v>595577</v>
      </c>
      <c r="K59" s="21">
        <v>209394</v>
      </c>
      <c r="L59" s="21">
        <v>660394</v>
      </c>
      <c r="M59" s="21">
        <v>432477</v>
      </c>
      <c r="N59" s="21">
        <v>1099901</v>
      </c>
      <c r="O59" s="23">
        <f t="shared" si="2"/>
        <v>1058955</v>
      </c>
      <c r="P59" s="23">
        <f t="shared" si="3"/>
        <v>2849853</v>
      </c>
    </row>
    <row r="60" spans="1:21" s="11" customFormat="1" ht="20.100000000000001" customHeight="1" x14ac:dyDescent="0.25">
      <c r="A60" s="31" t="s">
        <v>91</v>
      </c>
      <c r="B60" s="32">
        <v>4001</v>
      </c>
      <c r="C60" s="27"/>
      <c r="D60" s="27"/>
      <c r="E60" s="22"/>
      <c r="F60" s="22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15"/>
      <c r="R60" s="3"/>
    </row>
    <row r="61" spans="1:21" s="11" customFormat="1" ht="20.25" customHeight="1" x14ac:dyDescent="0.25">
      <c r="A61" s="29" t="s">
        <v>92</v>
      </c>
      <c r="B61" s="20">
        <v>4001</v>
      </c>
      <c r="C61" s="21">
        <v>1232297</v>
      </c>
      <c r="D61" s="21">
        <v>308074</v>
      </c>
      <c r="E61" s="22">
        <f t="shared" si="0"/>
        <v>1</v>
      </c>
      <c r="F61" s="22">
        <f t="shared" si="1"/>
        <v>1</v>
      </c>
      <c r="G61" s="21">
        <v>189694</v>
      </c>
      <c r="H61" s="21">
        <v>240702</v>
      </c>
      <c r="I61" s="21">
        <v>563309</v>
      </c>
      <c r="J61" s="21">
        <v>339014</v>
      </c>
      <c r="K61" s="21">
        <v>328508</v>
      </c>
      <c r="L61" s="21">
        <v>242079</v>
      </c>
      <c r="M61" s="69">
        <v>390721</v>
      </c>
      <c r="N61" s="69">
        <v>407997</v>
      </c>
      <c r="O61" s="23">
        <f t="shared" si="2"/>
        <v>1472232</v>
      </c>
      <c r="P61" s="23">
        <f t="shared" si="3"/>
        <v>1229792</v>
      </c>
    </row>
    <row r="62" spans="1:21" s="11" customFormat="1" ht="20.100000000000001" customHeight="1" x14ac:dyDescent="0.25">
      <c r="A62" s="29" t="s">
        <v>93</v>
      </c>
      <c r="B62" s="20">
        <v>4001</v>
      </c>
      <c r="C62" s="21"/>
      <c r="D62" s="21"/>
      <c r="E62" s="22"/>
      <c r="F62" s="22"/>
      <c r="G62" s="21"/>
      <c r="H62" s="21"/>
      <c r="I62" s="21"/>
      <c r="J62" s="21"/>
      <c r="K62" s="21"/>
      <c r="L62" s="21"/>
      <c r="M62" s="21"/>
      <c r="N62" s="21"/>
      <c r="O62" s="23">
        <f t="shared" si="2"/>
        <v>0</v>
      </c>
      <c r="P62" s="23">
        <f t="shared" si="3"/>
        <v>0</v>
      </c>
    </row>
    <row r="63" spans="1:21" s="11" customFormat="1" ht="20.100000000000001" customHeight="1" x14ac:dyDescent="0.25">
      <c r="A63" s="19" t="s">
        <v>60</v>
      </c>
      <c r="B63" s="20">
        <v>7101</v>
      </c>
      <c r="C63" s="21">
        <v>94127</v>
      </c>
      <c r="D63" s="21">
        <v>23532</v>
      </c>
      <c r="E63" s="22">
        <f t="shared" si="0"/>
        <v>0.4352204999628162</v>
      </c>
      <c r="F63" s="22">
        <f t="shared" si="1"/>
        <v>1</v>
      </c>
      <c r="G63" s="21">
        <v>8363</v>
      </c>
      <c r="H63" s="21">
        <v>15943</v>
      </c>
      <c r="I63" s="21">
        <v>10665</v>
      </c>
      <c r="J63" s="21">
        <v>30323</v>
      </c>
      <c r="K63" s="21">
        <v>10219</v>
      </c>
      <c r="L63" s="21">
        <v>33902</v>
      </c>
      <c r="M63" s="21">
        <v>11719</v>
      </c>
      <c r="N63" s="21">
        <v>9573</v>
      </c>
      <c r="O63" s="23">
        <f t="shared" si="2"/>
        <v>40966</v>
      </c>
      <c r="P63" s="23">
        <f t="shared" si="3"/>
        <v>89741</v>
      </c>
      <c r="S63"/>
    </row>
    <row r="64" spans="1:21" s="11" customFormat="1" ht="20.100000000000001" customHeight="1" x14ac:dyDescent="0.25">
      <c r="A64" s="19" t="s">
        <v>48</v>
      </c>
      <c r="B64" s="20">
        <v>1203</v>
      </c>
      <c r="C64" s="21">
        <v>175423</v>
      </c>
      <c r="D64" s="21">
        <v>43856</v>
      </c>
      <c r="E64" s="22">
        <f t="shared" si="0"/>
        <v>1</v>
      </c>
      <c r="F64" s="22">
        <f t="shared" si="1"/>
        <v>1</v>
      </c>
      <c r="G64" s="21">
        <v>89371</v>
      </c>
      <c r="H64" s="21">
        <v>74083</v>
      </c>
      <c r="I64" s="21">
        <v>77559</v>
      </c>
      <c r="J64" s="21">
        <v>62438</v>
      </c>
      <c r="K64" s="21">
        <v>94813</v>
      </c>
      <c r="L64" s="21">
        <v>335364</v>
      </c>
      <c r="M64" s="21">
        <v>19073</v>
      </c>
      <c r="N64" s="21">
        <v>423067</v>
      </c>
      <c r="O64" s="23">
        <f t="shared" si="2"/>
        <v>280816</v>
      </c>
      <c r="P64" s="23">
        <f t="shared" si="3"/>
        <v>894952</v>
      </c>
    </row>
    <row r="65" spans="1:20" s="11" customFormat="1" ht="20.100000000000001" customHeight="1" x14ac:dyDescent="0.25">
      <c r="A65" s="19" t="s">
        <v>61</v>
      </c>
      <c r="B65" s="20">
        <v>6100</v>
      </c>
      <c r="C65" s="21">
        <v>2452832</v>
      </c>
      <c r="D65" s="21">
        <v>613208</v>
      </c>
      <c r="E65" s="22">
        <f t="shared" si="0"/>
        <v>0.99405340439133216</v>
      </c>
      <c r="F65" s="22">
        <f t="shared" si="1"/>
        <v>1</v>
      </c>
      <c r="G65" s="21">
        <v>336274</v>
      </c>
      <c r="H65" s="21">
        <v>350723</v>
      </c>
      <c r="I65" s="21">
        <v>922003</v>
      </c>
      <c r="J65" s="21">
        <v>474848</v>
      </c>
      <c r="K65" s="21">
        <v>530263</v>
      </c>
      <c r="L65" s="21">
        <v>506776</v>
      </c>
      <c r="M65" s="69">
        <v>649706</v>
      </c>
      <c r="N65" s="69">
        <v>504344</v>
      </c>
      <c r="O65" s="23">
        <f t="shared" si="2"/>
        <v>2438246</v>
      </c>
      <c r="P65" s="23">
        <f t="shared" si="3"/>
        <v>1836691</v>
      </c>
      <c r="R65" s="3"/>
    </row>
    <row r="66" spans="1:20" s="3" customFormat="1" ht="19.5" customHeight="1" x14ac:dyDescent="0.25">
      <c r="A66" s="31" t="s">
        <v>94</v>
      </c>
      <c r="B66" s="32">
        <v>5000</v>
      </c>
      <c r="C66" s="27"/>
      <c r="D66" s="27"/>
      <c r="E66" s="22"/>
      <c r="F66" s="22"/>
      <c r="G66" s="27">
        <v>9512276</v>
      </c>
      <c r="H66" s="27">
        <v>9557807</v>
      </c>
      <c r="I66" s="27">
        <v>9512276</v>
      </c>
      <c r="J66" s="27">
        <v>9597238</v>
      </c>
      <c r="K66" s="27">
        <v>4943794</v>
      </c>
      <c r="L66" s="27">
        <v>6594744</v>
      </c>
      <c r="M66" s="27"/>
      <c r="N66" s="27"/>
      <c r="O66" s="28">
        <f t="shared" si="2"/>
        <v>23968346</v>
      </c>
      <c r="P66" s="28">
        <f t="shared" si="3"/>
        <v>25749789</v>
      </c>
      <c r="Q66" s="11"/>
      <c r="S66" s="11"/>
      <c r="T66" s="11"/>
    </row>
    <row r="67" spans="1:20" s="3" customFormat="1" ht="19.5" customHeight="1" x14ac:dyDescent="0.25">
      <c r="A67" s="29" t="s">
        <v>95</v>
      </c>
      <c r="B67" s="20">
        <v>5000</v>
      </c>
      <c r="C67" s="21">
        <v>7653747</v>
      </c>
      <c r="D67" s="21">
        <v>1913437</v>
      </c>
      <c r="E67" s="22">
        <f t="shared" si="0"/>
        <v>1</v>
      </c>
      <c r="F67" s="22">
        <f t="shared" si="1"/>
        <v>1</v>
      </c>
      <c r="G67" s="21">
        <v>9499934</v>
      </c>
      <c r="H67" s="21">
        <v>9914578</v>
      </c>
      <c r="I67" s="21">
        <v>9512276</v>
      </c>
      <c r="J67" s="21">
        <v>9557807</v>
      </c>
      <c r="K67" s="21">
        <v>171270</v>
      </c>
      <c r="L67" s="21">
        <v>145485</v>
      </c>
      <c r="M67" s="21">
        <v>10412475</v>
      </c>
      <c r="N67" s="21">
        <v>15048529</v>
      </c>
      <c r="O67" s="23">
        <f t="shared" ref="O67:O129" si="4">SUM(G67,I67,K67,M67)</f>
        <v>29595955</v>
      </c>
      <c r="P67" s="23">
        <f t="shared" ref="P67:P129" si="5">H67+J67+L67+N67</f>
        <v>34666399</v>
      </c>
      <c r="Q67" s="11"/>
      <c r="S67" s="11"/>
    </row>
    <row r="68" spans="1:20" s="3" customFormat="1" ht="19.5" customHeight="1" x14ac:dyDescent="0.25">
      <c r="A68" s="29" t="s">
        <v>96</v>
      </c>
      <c r="B68" s="20">
        <v>1504</v>
      </c>
      <c r="C68" s="21"/>
      <c r="D68" s="21"/>
      <c r="E68" s="22"/>
      <c r="F68" s="22"/>
      <c r="G68" s="21"/>
      <c r="H68" s="21"/>
      <c r="I68" s="21"/>
      <c r="J68" s="21"/>
      <c r="K68" s="21"/>
      <c r="L68" s="21"/>
      <c r="M68" s="21"/>
      <c r="N68" s="21"/>
      <c r="O68" s="23">
        <f t="shared" si="4"/>
        <v>0</v>
      </c>
      <c r="P68" s="23">
        <f t="shared" si="5"/>
        <v>0</v>
      </c>
      <c r="Q68" s="11"/>
      <c r="R68" s="11"/>
      <c r="S68"/>
    </row>
    <row r="69" spans="1:20" s="3" customFormat="1" ht="18.75" customHeight="1" x14ac:dyDescent="0.25">
      <c r="A69" s="19" t="s">
        <v>28</v>
      </c>
      <c r="B69" s="20">
        <v>1312</v>
      </c>
      <c r="C69" s="21">
        <v>797520</v>
      </c>
      <c r="D69" s="21">
        <v>199380</v>
      </c>
      <c r="E69" s="22">
        <f t="shared" ref="E69:E130" si="6">IF((O69/C69)&gt;1,1,(O69/C69))</f>
        <v>0.69057954659444276</v>
      </c>
      <c r="F69" s="22">
        <f t="shared" ref="F69:F129" si="7">IF((P69/D69)&gt;1,1,(P69/D69))</f>
        <v>1</v>
      </c>
      <c r="G69" s="21">
        <v>64204</v>
      </c>
      <c r="H69" s="21">
        <v>100728</v>
      </c>
      <c r="I69" s="21">
        <v>188504</v>
      </c>
      <c r="J69" s="21">
        <v>141713</v>
      </c>
      <c r="K69" s="21"/>
      <c r="L69" s="21"/>
      <c r="M69" s="21">
        <v>298043</v>
      </c>
      <c r="N69" s="21">
        <v>153060</v>
      </c>
      <c r="O69" s="23">
        <f t="shared" si="4"/>
        <v>550751</v>
      </c>
      <c r="P69" s="23">
        <f t="shared" si="5"/>
        <v>395501</v>
      </c>
      <c r="Q69" s="11"/>
      <c r="R69" s="11"/>
      <c r="S69" s="11"/>
    </row>
    <row r="70" spans="1:20" s="3" customFormat="1" ht="20.100000000000001" customHeight="1" x14ac:dyDescent="0.25">
      <c r="A70" s="19" t="s">
        <v>29</v>
      </c>
      <c r="B70" s="20">
        <v>1504</v>
      </c>
      <c r="C70" s="21">
        <v>110124</v>
      </c>
      <c r="D70" s="21">
        <v>27531</v>
      </c>
      <c r="E70" s="22">
        <f t="shared" si="6"/>
        <v>1</v>
      </c>
      <c r="F70" s="22">
        <f t="shared" si="7"/>
        <v>1</v>
      </c>
      <c r="G70" s="21">
        <v>68086</v>
      </c>
      <c r="H70" s="21">
        <v>41218</v>
      </c>
      <c r="I70" s="21">
        <v>94957</v>
      </c>
      <c r="J70" s="21">
        <v>39699</v>
      </c>
      <c r="K70" s="21">
        <v>76450</v>
      </c>
      <c r="L70" s="21">
        <v>39332</v>
      </c>
      <c r="M70" s="69">
        <v>103867</v>
      </c>
      <c r="N70" s="69">
        <v>43660</v>
      </c>
      <c r="O70" s="23">
        <f t="shared" si="4"/>
        <v>343360</v>
      </c>
      <c r="P70" s="23">
        <f t="shared" si="5"/>
        <v>163909</v>
      </c>
      <c r="Q70" s="11"/>
      <c r="R70" s="11"/>
      <c r="S70" s="11"/>
    </row>
    <row r="71" spans="1:20" s="3" customFormat="1" ht="20.100000000000001" customHeight="1" x14ac:dyDescent="0.25">
      <c r="A71" s="31" t="s">
        <v>97</v>
      </c>
      <c r="B71" s="32">
        <v>7805</v>
      </c>
      <c r="C71" s="49"/>
      <c r="D71" s="49"/>
      <c r="E71" s="22"/>
      <c r="F71" s="22"/>
      <c r="G71" s="50"/>
      <c r="H71" s="50"/>
      <c r="I71" s="50"/>
      <c r="J71" s="50"/>
      <c r="K71" s="48"/>
      <c r="L71" s="48"/>
      <c r="M71" s="48"/>
      <c r="N71" s="48"/>
      <c r="O71" s="48"/>
      <c r="P71" s="48"/>
      <c r="Q71" s="16"/>
      <c r="R71" s="4"/>
      <c r="S71" s="11"/>
    </row>
    <row r="72" spans="1:20" s="11" customFormat="1" ht="20.100000000000001" customHeight="1" x14ac:dyDescent="0.25">
      <c r="A72" s="29" t="s">
        <v>129</v>
      </c>
      <c r="B72" s="20">
        <v>7805</v>
      </c>
      <c r="C72" s="21">
        <v>674507</v>
      </c>
      <c r="D72" s="21">
        <v>168627</v>
      </c>
      <c r="E72" s="22">
        <f t="shared" si="6"/>
        <v>1</v>
      </c>
      <c r="F72" s="22">
        <f t="shared" si="7"/>
        <v>1</v>
      </c>
      <c r="G72" s="21">
        <v>1263079</v>
      </c>
      <c r="H72" s="21">
        <v>253773</v>
      </c>
      <c r="I72" s="21">
        <v>902816</v>
      </c>
      <c r="J72" s="21">
        <v>76577</v>
      </c>
      <c r="K72" s="21">
        <v>693898</v>
      </c>
      <c r="L72" s="21">
        <v>68393</v>
      </c>
      <c r="M72" s="21">
        <v>1974307</v>
      </c>
      <c r="N72" s="21">
        <v>335223</v>
      </c>
      <c r="O72" s="23">
        <f t="shared" si="4"/>
        <v>4834100</v>
      </c>
      <c r="P72" s="23">
        <f t="shared" si="5"/>
        <v>733966</v>
      </c>
      <c r="T72" s="3"/>
    </row>
    <row r="73" spans="1:20" s="3" customFormat="1" ht="20.100000000000001" customHeight="1" x14ac:dyDescent="0.25">
      <c r="A73" s="38" t="s">
        <v>128</v>
      </c>
      <c r="B73" s="20">
        <v>7805</v>
      </c>
      <c r="C73" s="41"/>
      <c r="D73" s="41"/>
      <c r="E73" s="22"/>
      <c r="F73" s="22"/>
      <c r="G73" s="39">
        <v>891389</v>
      </c>
      <c r="H73" s="39">
        <v>215445</v>
      </c>
      <c r="I73" s="39">
        <v>681269</v>
      </c>
      <c r="J73" s="39">
        <v>94660</v>
      </c>
      <c r="K73" s="51">
        <v>92512</v>
      </c>
      <c r="L73" s="51">
        <v>1</v>
      </c>
      <c r="M73" s="51">
        <v>465310</v>
      </c>
      <c r="N73" s="51">
        <v>216167</v>
      </c>
      <c r="O73" s="23">
        <f t="shared" si="4"/>
        <v>2130480</v>
      </c>
      <c r="P73" s="23">
        <f t="shared" si="5"/>
        <v>526273</v>
      </c>
      <c r="Q73" s="13"/>
      <c r="R73"/>
      <c r="S73" s="11"/>
      <c r="T73" s="11"/>
    </row>
    <row r="74" spans="1:20" s="3" customFormat="1" ht="20.100000000000001" customHeight="1" x14ac:dyDescent="0.25">
      <c r="A74" s="52" t="s">
        <v>54</v>
      </c>
      <c r="B74" s="35"/>
      <c r="C74" s="53"/>
      <c r="D74" s="53"/>
      <c r="E74" s="60"/>
      <c r="F74" s="60"/>
      <c r="G74" s="54"/>
      <c r="H74" s="54"/>
      <c r="I74" s="54"/>
      <c r="J74" s="54"/>
      <c r="K74" s="55"/>
      <c r="L74" s="55"/>
      <c r="M74" s="55"/>
      <c r="N74" s="55"/>
      <c r="O74" s="37"/>
      <c r="P74" s="37"/>
      <c r="Q74" s="13"/>
      <c r="R74"/>
      <c r="S74" s="11"/>
      <c r="T74" s="11"/>
    </row>
    <row r="75" spans="1:20" s="3" customFormat="1" ht="20.100000000000001" customHeight="1" x14ac:dyDescent="0.25">
      <c r="A75" s="19" t="s">
        <v>30</v>
      </c>
      <c r="B75" s="20">
        <v>7709</v>
      </c>
      <c r="C75" s="21">
        <v>560587</v>
      </c>
      <c r="D75" s="21">
        <v>140147</v>
      </c>
      <c r="E75" s="22">
        <f t="shared" si="6"/>
        <v>0.37411142249106738</v>
      </c>
      <c r="F75" s="22">
        <f t="shared" si="7"/>
        <v>1</v>
      </c>
      <c r="G75" s="21">
        <v>40701</v>
      </c>
      <c r="H75" s="21">
        <v>16365</v>
      </c>
      <c r="I75" s="21">
        <v>80266</v>
      </c>
      <c r="J75" s="21">
        <v>38637</v>
      </c>
      <c r="K75" s="21">
        <v>88755</v>
      </c>
      <c r="L75" s="21">
        <v>184355</v>
      </c>
      <c r="M75" s="21"/>
      <c r="N75" s="21"/>
      <c r="O75" s="23">
        <f t="shared" si="4"/>
        <v>209722</v>
      </c>
      <c r="P75" s="23">
        <f t="shared" si="5"/>
        <v>239357</v>
      </c>
      <c r="Q75" s="11"/>
      <c r="R75" s="11"/>
      <c r="S75" s="11"/>
      <c r="T75" s="11"/>
    </row>
    <row r="76" spans="1:20" s="3" customFormat="1" ht="20.100000000000001" customHeight="1" x14ac:dyDescent="0.25">
      <c r="A76" s="19" t="s">
        <v>49</v>
      </c>
      <c r="B76" s="20">
        <v>7705</v>
      </c>
      <c r="C76" s="21"/>
      <c r="D76" s="21"/>
      <c r="E76" s="22"/>
      <c r="F76" s="22"/>
      <c r="G76" s="21"/>
      <c r="H76" s="21"/>
      <c r="I76" s="21"/>
      <c r="J76" s="21"/>
      <c r="K76" s="21"/>
      <c r="L76" s="21"/>
      <c r="M76" s="21"/>
      <c r="N76" s="21"/>
      <c r="O76" s="23">
        <f t="shared" si="4"/>
        <v>0</v>
      </c>
      <c r="P76" s="23">
        <f t="shared" si="5"/>
        <v>0</v>
      </c>
      <c r="Q76" s="11"/>
    </row>
    <row r="77" spans="1:20" s="3" customFormat="1" ht="20.100000000000001" customHeight="1" x14ac:dyDescent="0.25">
      <c r="A77" s="31" t="s">
        <v>98</v>
      </c>
      <c r="B77" s="32">
        <v>9001</v>
      </c>
      <c r="C77" s="27"/>
      <c r="D77" s="27"/>
      <c r="E77" s="22"/>
      <c r="F77" s="22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15"/>
      <c r="R77" s="15"/>
    </row>
    <row r="78" spans="1:20" s="3" customFormat="1" ht="20.100000000000001" customHeight="1" x14ac:dyDescent="0.25">
      <c r="A78" s="29" t="s">
        <v>99</v>
      </c>
      <c r="B78" s="20">
        <v>9001</v>
      </c>
      <c r="C78" s="21">
        <v>6141559</v>
      </c>
      <c r="D78" s="21">
        <v>1535390</v>
      </c>
      <c r="E78" s="22">
        <f t="shared" si="6"/>
        <v>0.95729797596994504</v>
      </c>
      <c r="F78" s="22">
        <f t="shared" si="7"/>
        <v>1</v>
      </c>
      <c r="G78" s="21">
        <v>1350045</v>
      </c>
      <c r="H78" s="21">
        <v>419230</v>
      </c>
      <c r="I78" s="21">
        <v>1429673</v>
      </c>
      <c r="J78" s="21">
        <v>517414</v>
      </c>
      <c r="K78" s="21">
        <v>1787526</v>
      </c>
      <c r="L78" s="21">
        <v>571337</v>
      </c>
      <c r="M78" s="21">
        <v>1312058</v>
      </c>
      <c r="N78" s="21">
        <v>753524</v>
      </c>
      <c r="O78" s="23">
        <f t="shared" si="4"/>
        <v>5879302</v>
      </c>
      <c r="P78" s="23">
        <f t="shared" si="5"/>
        <v>2261505</v>
      </c>
      <c r="Q78" s="11"/>
      <c r="R78" s="11"/>
    </row>
    <row r="79" spans="1:20" s="4" customFormat="1" ht="20.100000000000001" customHeight="1" x14ac:dyDescent="0.25">
      <c r="A79" s="29" t="s">
        <v>100</v>
      </c>
      <c r="B79" s="20">
        <v>9001</v>
      </c>
      <c r="C79" s="21"/>
      <c r="D79" s="21"/>
      <c r="E79" s="22"/>
      <c r="F79" s="22"/>
      <c r="G79" s="21"/>
      <c r="H79" s="21"/>
      <c r="I79" s="21"/>
      <c r="J79" s="21"/>
      <c r="K79" s="21"/>
      <c r="L79" s="21"/>
      <c r="M79" s="21"/>
      <c r="N79" s="21"/>
      <c r="O79" s="23">
        <f t="shared" si="4"/>
        <v>0</v>
      </c>
      <c r="P79" s="23">
        <f t="shared" si="5"/>
        <v>0</v>
      </c>
      <c r="Q79" s="11"/>
      <c r="R79" s="11"/>
      <c r="S79" s="3"/>
      <c r="T79" s="3"/>
    </row>
    <row r="80" spans="1:20" s="4" customFormat="1" ht="20.100000000000001" customHeight="1" x14ac:dyDescent="0.25">
      <c r="A80" s="19" t="s">
        <v>31</v>
      </c>
      <c r="B80" s="20">
        <v>7702</v>
      </c>
      <c r="C80" s="21">
        <v>666361</v>
      </c>
      <c r="D80" s="21">
        <v>166590</v>
      </c>
      <c r="E80" s="22">
        <f t="shared" si="6"/>
        <v>0.73598544932851717</v>
      </c>
      <c r="F80" s="22">
        <f t="shared" si="7"/>
        <v>1</v>
      </c>
      <c r="G80" s="21">
        <v>43289</v>
      </c>
      <c r="H80" s="21">
        <v>133385</v>
      </c>
      <c r="I80" s="21">
        <v>193805</v>
      </c>
      <c r="J80" s="21">
        <v>68504</v>
      </c>
      <c r="K80" s="21">
        <v>170201</v>
      </c>
      <c r="L80" s="21">
        <v>269986</v>
      </c>
      <c r="M80" s="21">
        <v>83137</v>
      </c>
      <c r="N80" s="21">
        <v>120674</v>
      </c>
      <c r="O80" s="23">
        <f t="shared" si="4"/>
        <v>490432</v>
      </c>
      <c r="P80" s="23">
        <f t="shared" si="5"/>
        <v>592549</v>
      </c>
      <c r="Q80" s="11"/>
      <c r="R80" s="11"/>
      <c r="S80" s="3"/>
    </row>
    <row r="81" spans="1:32" s="4" customFormat="1" ht="20.100000000000001" customHeight="1" x14ac:dyDescent="0.25">
      <c r="A81" s="31" t="s">
        <v>101</v>
      </c>
      <c r="B81" s="47"/>
      <c r="C81" s="27"/>
      <c r="D81" s="27"/>
      <c r="E81" s="22"/>
      <c r="F81" s="22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16"/>
      <c r="R81" s="16"/>
      <c r="S81" s="16"/>
    </row>
    <row r="82" spans="1:32" s="4" customFormat="1" ht="20.100000000000001" customHeight="1" x14ac:dyDescent="0.25">
      <c r="A82" s="38" t="s">
        <v>127</v>
      </c>
      <c r="B82" s="56"/>
      <c r="C82" s="21">
        <v>3386050</v>
      </c>
      <c r="D82" s="21">
        <v>846513</v>
      </c>
      <c r="E82" s="22">
        <f t="shared" si="6"/>
        <v>0.3895920024807667</v>
      </c>
      <c r="F82" s="22">
        <f t="shared" si="7"/>
        <v>1</v>
      </c>
      <c r="G82" s="21">
        <v>335412</v>
      </c>
      <c r="H82" s="21">
        <v>302472</v>
      </c>
      <c r="I82" s="21">
        <v>659925</v>
      </c>
      <c r="J82" s="21">
        <v>385909</v>
      </c>
      <c r="K82" s="21">
        <v>323841</v>
      </c>
      <c r="L82" s="21">
        <v>166374</v>
      </c>
      <c r="M82" s="21"/>
      <c r="N82" s="21"/>
      <c r="O82" s="23">
        <f t="shared" si="4"/>
        <v>1319178</v>
      </c>
      <c r="P82" s="23">
        <f t="shared" si="5"/>
        <v>854755</v>
      </c>
      <c r="Q82" s="11"/>
      <c r="R82" s="3"/>
      <c r="S82" s="3"/>
    </row>
    <row r="83" spans="1:32" s="4" customFormat="1" ht="20.100000000000001" customHeight="1" x14ac:dyDescent="0.25">
      <c r="A83" s="29" t="s">
        <v>126</v>
      </c>
      <c r="B83" s="43"/>
      <c r="C83" s="42"/>
      <c r="D83" s="42"/>
      <c r="E83" s="22"/>
      <c r="F83" s="22"/>
      <c r="G83" s="21">
        <v>1937349</v>
      </c>
      <c r="H83" s="21">
        <v>507132</v>
      </c>
      <c r="I83" s="42">
        <v>2451299</v>
      </c>
      <c r="J83" s="42">
        <v>2188418</v>
      </c>
      <c r="K83" s="42">
        <v>1624779</v>
      </c>
      <c r="L83" s="42">
        <v>1948940</v>
      </c>
      <c r="M83" s="42"/>
      <c r="N83" s="42"/>
      <c r="O83" s="23">
        <f t="shared" si="4"/>
        <v>6013427</v>
      </c>
      <c r="P83" s="23">
        <f t="shared" si="5"/>
        <v>4644490</v>
      </c>
      <c r="Q83" s="11"/>
      <c r="R83" s="3"/>
      <c r="S83" s="3"/>
    </row>
    <row r="84" spans="1:32" s="4" customFormat="1" ht="20.100000000000001" customHeight="1" x14ac:dyDescent="0.25">
      <c r="A84" s="19" t="s">
        <v>50</v>
      </c>
      <c r="B84" s="20">
        <v>7706</v>
      </c>
      <c r="C84" s="21">
        <v>590134</v>
      </c>
      <c r="D84" s="21">
        <v>147533</v>
      </c>
      <c r="E84" s="22">
        <f t="shared" si="6"/>
        <v>0.81110730783178053</v>
      </c>
      <c r="F84" s="22">
        <f t="shared" si="7"/>
        <v>1</v>
      </c>
      <c r="G84" s="21">
        <v>195646</v>
      </c>
      <c r="H84" s="21">
        <v>31366</v>
      </c>
      <c r="I84" s="21">
        <v>101027</v>
      </c>
      <c r="J84" s="21">
        <v>69781</v>
      </c>
      <c r="K84" s="21">
        <v>128595</v>
      </c>
      <c r="L84" s="21">
        <v>30495</v>
      </c>
      <c r="M84" s="21">
        <v>53394</v>
      </c>
      <c r="N84" s="21">
        <v>42671</v>
      </c>
      <c r="O84" s="23">
        <f t="shared" si="4"/>
        <v>478662</v>
      </c>
      <c r="P84" s="23">
        <f t="shared" si="5"/>
        <v>174313</v>
      </c>
      <c r="Q84" s="11"/>
      <c r="R84" s="11"/>
      <c r="S84" s="11"/>
    </row>
    <row r="85" spans="1:32" s="4" customFormat="1" ht="20.100000000000001" customHeight="1" x14ac:dyDescent="0.25">
      <c r="A85" s="19" t="s">
        <v>32</v>
      </c>
      <c r="B85" s="20">
        <v>2201</v>
      </c>
      <c r="C85" s="21">
        <v>356503</v>
      </c>
      <c r="D85" s="21">
        <v>89126</v>
      </c>
      <c r="E85" s="22">
        <f t="shared" si="6"/>
        <v>1</v>
      </c>
      <c r="F85" s="22">
        <f t="shared" si="7"/>
        <v>1</v>
      </c>
      <c r="G85" s="21">
        <v>309336</v>
      </c>
      <c r="H85" s="21">
        <v>70892</v>
      </c>
      <c r="I85" s="21">
        <v>877827</v>
      </c>
      <c r="J85" s="21">
        <v>294768</v>
      </c>
      <c r="K85" s="21">
        <v>1803192</v>
      </c>
      <c r="L85" s="21">
        <v>194651</v>
      </c>
      <c r="M85" s="69">
        <v>2141956</v>
      </c>
      <c r="N85" s="69">
        <v>819692</v>
      </c>
      <c r="O85" s="23">
        <f t="shared" si="4"/>
        <v>5132311</v>
      </c>
      <c r="P85" s="23">
        <f t="shared" si="5"/>
        <v>1380003</v>
      </c>
      <c r="Q85" s="11"/>
      <c r="R85" s="11"/>
      <c r="S85" s="3"/>
    </row>
    <row r="86" spans="1:32" s="4" customFormat="1" ht="20.100000000000001" customHeight="1" x14ac:dyDescent="0.25">
      <c r="A86" s="19" t="s">
        <v>33</v>
      </c>
      <c r="B86" s="20">
        <v>7708</v>
      </c>
      <c r="C86" s="21">
        <v>511243</v>
      </c>
      <c r="D86" s="21">
        <v>127811</v>
      </c>
      <c r="E86" s="22">
        <f t="shared" si="6"/>
        <v>0.44410388015092628</v>
      </c>
      <c r="F86" s="22">
        <f t="shared" si="7"/>
        <v>1</v>
      </c>
      <c r="G86" s="21">
        <v>29345</v>
      </c>
      <c r="H86" s="21">
        <v>59488</v>
      </c>
      <c r="I86" s="21">
        <v>60782</v>
      </c>
      <c r="J86" s="21">
        <v>125347</v>
      </c>
      <c r="K86" s="21">
        <v>69413</v>
      </c>
      <c r="L86" s="21">
        <v>60692</v>
      </c>
      <c r="M86" s="21">
        <v>67505</v>
      </c>
      <c r="N86" s="21">
        <v>130814</v>
      </c>
      <c r="O86" s="23">
        <f t="shared" si="4"/>
        <v>227045</v>
      </c>
      <c r="P86" s="23">
        <f t="shared" si="5"/>
        <v>376341</v>
      </c>
      <c r="Q86" s="11"/>
      <c r="R86" s="11"/>
      <c r="S86" s="11"/>
    </row>
    <row r="87" spans="1:32" s="4" customFormat="1" ht="20.100000000000001" customHeight="1" x14ac:dyDescent="0.25">
      <c r="A87" s="19" t="s">
        <v>34</v>
      </c>
      <c r="B87" s="20">
        <v>7703</v>
      </c>
      <c r="C87" s="21"/>
      <c r="D87" s="21"/>
      <c r="E87" s="22"/>
      <c r="F87" s="22"/>
      <c r="G87" s="21">
        <v>119902</v>
      </c>
      <c r="H87" s="21">
        <v>170238</v>
      </c>
      <c r="I87" s="21">
        <v>8338</v>
      </c>
      <c r="J87" s="21">
        <v>37094</v>
      </c>
      <c r="K87" s="21"/>
      <c r="L87" s="21"/>
      <c r="M87" s="21"/>
      <c r="N87" s="21"/>
      <c r="O87" s="23">
        <f t="shared" si="4"/>
        <v>128240</v>
      </c>
      <c r="P87" s="23">
        <f t="shared" si="5"/>
        <v>207332</v>
      </c>
      <c r="Q87" s="11">
        <v>0</v>
      </c>
      <c r="R87" s="11"/>
      <c r="S87" s="3"/>
    </row>
    <row r="88" spans="1:32" s="4" customFormat="1" ht="20.100000000000001" customHeight="1" x14ac:dyDescent="0.25">
      <c r="A88" s="19" t="s">
        <v>35</v>
      </c>
      <c r="B88" s="20">
        <v>7704</v>
      </c>
      <c r="C88" s="21"/>
      <c r="D88" s="21"/>
      <c r="E88" s="22"/>
      <c r="F88" s="22"/>
      <c r="G88" s="21">
        <v>30577</v>
      </c>
      <c r="H88" s="21">
        <v>2474</v>
      </c>
      <c r="I88" s="21">
        <v>122510</v>
      </c>
      <c r="J88" s="21">
        <v>7053</v>
      </c>
      <c r="K88" s="21">
        <v>105650</v>
      </c>
      <c r="L88" s="21">
        <v>26233</v>
      </c>
      <c r="M88" s="21">
        <v>96469</v>
      </c>
      <c r="N88" s="21">
        <v>7739</v>
      </c>
      <c r="O88" s="23">
        <f t="shared" si="4"/>
        <v>355206</v>
      </c>
      <c r="P88" s="23">
        <f t="shared" si="5"/>
        <v>43499</v>
      </c>
      <c r="Q88" s="11"/>
      <c r="S88" s="3"/>
    </row>
    <row r="89" spans="1:32" s="4" customFormat="1" ht="20.100000000000001" customHeight="1" x14ac:dyDescent="0.25">
      <c r="A89" s="34" t="s">
        <v>56</v>
      </c>
      <c r="B89" s="36"/>
      <c r="C89" s="36"/>
      <c r="D89" s="36"/>
      <c r="E89" s="60"/>
      <c r="F89" s="60"/>
      <c r="G89" s="36"/>
      <c r="H89" s="36"/>
      <c r="I89" s="36"/>
      <c r="J89" s="36"/>
      <c r="K89" s="36"/>
      <c r="L89" s="36"/>
      <c r="M89" s="36"/>
      <c r="N89" s="36"/>
      <c r="O89" s="37">
        <f t="shared" si="4"/>
        <v>0</v>
      </c>
      <c r="P89" s="37">
        <f t="shared" si="5"/>
        <v>0</v>
      </c>
    </row>
    <row r="90" spans="1:32" s="4" customFormat="1" ht="20.100000000000001" customHeight="1" x14ac:dyDescent="0.25">
      <c r="A90" s="57" t="s">
        <v>113</v>
      </c>
      <c r="B90" s="37"/>
      <c r="C90" s="58">
        <v>8950</v>
      </c>
      <c r="D90" s="58">
        <v>2237</v>
      </c>
      <c r="E90" s="60">
        <f t="shared" si="6"/>
        <v>5.9106145251396645E-2</v>
      </c>
      <c r="F90" s="60">
        <f t="shared" si="7"/>
        <v>0.33705856057219491</v>
      </c>
      <c r="G90" s="58">
        <v>50</v>
      </c>
      <c r="H90" s="58">
        <v>15</v>
      </c>
      <c r="I90" s="58">
        <v>287</v>
      </c>
      <c r="J90" s="58">
        <v>36</v>
      </c>
      <c r="K90" s="58">
        <v>192</v>
      </c>
      <c r="L90" s="58">
        <v>703</v>
      </c>
      <c r="M90" s="58"/>
      <c r="N90" s="58"/>
      <c r="O90" s="37">
        <f t="shared" si="4"/>
        <v>529</v>
      </c>
      <c r="P90" s="37">
        <f t="shared" si="5"/>
        <v>754</v>
      </c>
      <c r="Q90" s="17"/>
      <c r="R90" s="17"/>
      <c r="S90" s="3"/>
    </row>
    <row r="91" spans="1:32" ht="20.100000000000001" customHeight="1" x14ac:dyDescent="0.25">
      <c r="A91" s="57" t="s">
        <v>112</v>
      </c>
      <c r="B91" s="59"/>
      <c r="C91" s="58"/>
      <c r="D91" s="58"/>
      <c r="E91" s="60"/>
      <c r="F91" s="60"/>
      <c r="G91" s="58"/>
      <c r="H91" s="58"/>
      <c r="I91" s="58"/>
      <c r="J91" s="58"/>
      <c r="K91" s="58"/>
      <c r="L91" s="58"/>
      <c r="M91" s="58"/>
      <c r="N91" s="58"/>
      <c r="O91" s="37">
        <f t="shared" si="4"/>
        <v>0</v>
      </c>
      <c r="P91" s="37">
        <f t="shared" si="5"/>
        <v>0</v>
      </c>
      <c r="Q91" s="11"/>
      <c r="R91" s="11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spans="1:32" ht="20.100000000000001" customHeight="1" x14ac:dyDescent="0.25">
      <c r="A92" s="61" t="s">
        <v>111</v>
      </c>
      <c r="B92" s="35"/>
      <c r="C92" s="58">
        <v>3796</v>
      </c>
      <c r="D92" s="58">
        <v>949</v>
      </c>
      <c r="E92" s="60">
        <f t="shared" si="6"/>
        <v>0.25684931506849318</v>
      </c>
      <c r="F92" s="60">
        <f t="shared" si="7"/>
        <v>1</v>
      </c>
      <c r="G92" s="58">
        <v>24</v>
      </c>
      <c r="H92" s="58">
        <v>65</v>
      </c>
      <c r="I92" s="58">
        <v>56</v>
      </c>
      <c r="J92" s="58">
        <v>1241</v>
      </c>
      <c r="K92" s="58">
        <v>895</v>
      </c>
      <c r="L92" s="58">
        <v>1241</v>
      </c>
      <c r="M92" s="58"/>
      <c r="N92" s="58"/>
      <c r="O92" s="37">
        <f t="shared" si="4"/>
        <v>975</v>
      </c>
      <c r="P92" s="37">
        <f t="shared" si="5"/>
        <v>2547</v>
      </c>
      <c r="Q92" s="11"/>
      <c r="R92" s="11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spans="1:32" ht="20.100000000000001" customHeight="1" x14ac:dyDescent="0.25">
      <c r="A93" s="61" t="s">
        <v>110</v>
      </c>
      <c r="B93" s="35"/>
      <c r="C93" s="58">
        <v>5171</v>
      </c>
      <c r="D93" s="58">
        <v>1293</v>
      </c>
      <c r="E93" s="60">
        <f t="shared" si="6"/>
        <v>0.31695996905820922</v>
      </c>
      <c r="F93" s="60">
        <f t="shared" si="7"/>
        <v>9.3580819798917247E-2</v>
      </c>
      <c r="G93" s="58">
        <v>1</v>
      </c>
      <c r="H93" s="58">
        <v>1</v>
      </c>
      <c r="I93" s="58">
        <v>1232</v>
      </c>
      <c r="J93" s="58">
        <v>20</v>
      </c>
      <c r="K93" s="58">
        <v>406</v>
      </c>
      <c r="L93" s="58">
        <v>100</v>
      </c>
      <c r="M93" s="58"/>
      <c r="N93" s="58"/>
      <c r="O93" s="37">
        <f t="shared" si="4"/>
        <v>1639</v>
      </c>
      <c r="P93" s="37">
        <f t="shared" si="5"/>
        <v>121</v>
      </c>
      <c r="Q93" s="11"/>
      <c r="R93" s="11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spans="1:32" s="4" customFormat="1" ht="20.100000000000001" customHeight="1" x14ac:dyDescent="0.25">
      <c r="A94" s="61" t="s">
        <v>109</v>
      </c>
      <c r="B94" s="36" t="s">
        <v>18</v>
      </c>
      <c r="C94" s="36"/>
      <c r="D94" s="36"/>
      <c r="E94" s="60"/>
      <c r="F94" s="60"/>
      <c r="G94" s="36"/>
      <c r="H94" s="36"/>
      <c r="I94" s="36"/>
      <c r="J94" s="36"/>
      <c r="K94" s="36"/>
      <c r="L94" s="36"/>
      <c r="M94" s="36"/>
      <c r="N94" s="36"/>
      <c r="O94" s="37">
        <f t="shared" si="4"/>
        <v>0</v>
      </c>
      <c r="P94" s="37">
        <f t="shared" si="5"/>
        <v>0</v>
      </c>
    </row>
    <row r="95" spans="1:32" ht="20.100000000000001" customHeight="1" x14ac:dyDescent="0.25">
      <c r="A95" s="62" t="s">
        <v>108</v>
      </c>
      <c r="B95" s="58"/>
      <c r="C95" s="58">
        <v>6594</v>
      </c>
      <c r="D95" s="58">
        <v>1648</v>
      </c>
      <c r="E95" s="60">
        <f t="shared" si="6"/>
        <v>1.4710342735820442E-2</v>
      </c>
      <c r="F95" s="60">
        <f t="shared" si="7"/>
        <v>1</v>
      </c>
      <c r="G95" s="58">
        <v>1</v>
      </c>
      <c r="H95" s="58">
        <v>1834</v>
      </c>
      <c r="I95" s="58">
        <v>58</v>
      </c>
      <c r="J95" s="58">
        <v>1</v>
      </c>
      <c r="K95" s="58">
        <v>38</v>
      </c>
      <c r="L95" s="58">
        <v>1</v>
      </c>
      <c r="M95" s="58"/>
      <c r="N95" s="58"/>
      <c r="O95" s="37">
        <f t="shared" si="4"/>
        <v>97</v>
      </c>
      <c r="P95" s="37">
        <f t="shared" si="5"/>
        <v>1836</v>
      </c>
      <c r="Q95" s="11"/>
      <c r="R95" s="11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spans="1:32" ht="20.100000000000001" customHeight="1" x14ac:dyDescent="0.25">
      <c r="A96" s="19" t="s">
        <v>43</v>
      </c>
      <c r="B96" s="20">
        <v>1103</v>
      </c>
      <c r="C96" s="21">
        <v>2238</v>
      </c>
      <c r="D96" s="21">
        <v>560</v>
      </c>
      <c r="E96" s="22">
        <f t="shared" si="6"/>
        <v>8.7578194816800708E-2</v>
      </c>
      <c r="F96" s="22">
        <f t="shared" si="7"/>
        <v>0.29107142857142859</v>
      </c>
      <c r="G96" s="21">
        <v>1</v>
      </c>
      <c r="H96" s="21">
        <v>58</v>
      </c>
      <c r="I96" s="21">
        <v>1</v>
      </c>
      <c r="J96" s="21">
        <v>104</v>
      </c>
      <c r="K96" s="21">
        <v>194</v>
      </c>
      <c r="L96" s="21">
        <v>1</v>
      </c>
      <c r="M96" s="21"/>
      <c r="N96" s="21"/>
      <c r="O96" s="23">
        <f t="shared" si="4"/>
        <v>196</v>
      </c>
      <c r="P96" s="23">
        <f t="shared" si="5"/>
        <v>163</v>
      </c>
      <c r="Q96" s="11"/>
      <c r="R96" s="11"/>
      <c r="S96" s="4"/>
    </row>
    <row r="97" spans="1:20" s="4" customFormat="1" ht="20.100000000000001" customHeight="1" x14ac:dyDescent="0.25">
      <c r="A97" s="31" t="s">
        <v>102</v>
      </c>
      <c r="B97" s="32">
        <v>1202</v>
      </c>
      <c r="C97" s="27"/>
      <c r="D97" s="27"/>
      <c r="E97" s="22"/>
      <c r="F97" s="2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11"/>
      <c r="R97" s="3"/>
    </row>
    <row r="98" spans="1:20" ht="20.100000000000001" customHeight="1" x14ac:dyDescent="0.25">
      <c r="A98" s="29" t="s">
        <v>103</v>
      </c>
      <c r="B98" s="20">
        <v>1202</v>
      </c>
      <c r="C98" s="21">
        <v>465674</v>
      </c>
      <c r="D98" s="21">
        <v>116419</v>
      </c>
      <c r="E98" s="22">
        <f t="shared" si="6"/>
        <v>4.0365148150852313E-2</v>
      </c>
      <c r="F98" s="22">
        <f t="shared" si="7"/>
        <v>0.96073664951597249</v>
      </c>
      <c r="G98" s="21">
        <v>1</v>
      </c>
      <c r="H98" s="21">
        <v>2410</v>
      </c>
      <c r="I98" s="21">
        <v>3266</v>
      </c>
      <c r="J98" s="21">
        <v>30940</v>
      </c>
      <c r="K98" s="21">
        <v>15529</v>
      </c>
      <c r="L98" s="21">
        <v>22207</v>
      </c>
      <c r="M98" s="69">
        <v>1</v>
      </c>
      <c r="N98" s="69">
        <v>56291</v>
      </c>
      <c r="O98" s="23">
        <f t="shared" si="4"/>
        <v>18797</v>
      </c>
      <c r="P98" s="23">
        <f t="shared" si="5"/>
        <v>111848</v>
      </c>
      <c r="Q98" s="11"/>
      <c r="R98" s="11"/>
    </row>
    <row r="99" spans="1:20" ht="20.100000000000001" customHeight="1" x14ac:dyDescent="0.25">
      <c r="A99" s="29" t="s">
        <v>104</v>
      </c>
      <c r="B99" s="20">
        <v>1202</v>
      </c>
      <c r="C99" s="21"/>
      <c r="D99" s="21"/>
      <c r="E99" s="22"/>
      <c r="F99" s="22"/>
      <c r="G99" s="21"/>
      <c r="H99" s="21"/>
      <c r="I99" s="21"/>
      <c r="J99" s="21"/>
      <c r="K99" s="21"/>
      <c r="L99" s="21"/>
      <c r="M99" s="21"/>
      <c r="N99" s="21"/>
      <c r="O99" s="23">
        <f t="shared" si="4"/>
        <v>0</v>
      </c>
      <c r="P99" s="23">
        <f t="shared" si="5"/>
        <v>0</v>
      </c>
      <c r="Q99" s="11"/>
      <c r="R99" s="11"/>
    </row>
    <row r="100" spans="1:20" ht="20.100000000000001" customHeight="1" x14ac:dyDescent="0.25">
      <c r="A100" s="19" t="s">
        <v>44</v>
      </c>
      <c r="B100" s="20">
        <v>1101</v>
      </c>
      <c r="C100" s="21">
        <v>7961</v>
      </c>
      <c r="D100" s="27">
        <v>1923</v>
      </c>
      <c r="E100" s="22">
        <f t="shared" si="6"/>
        <v>0.57618389649541513</v>
      </c>
      <c r="F100" s="22">
        <f t="shared" si="7"/>
        <v>0.23972958918356735</v>
      </c>
      <c r="G100" s="27">
        <v>1</v>
      </c>
      <c r="H100" s="27">
        <v>379</v>
      </c>
      <c r="I100" s="27">
        <v>1</v>
      </c>
      <c r="J100" s="27">
        <v>81</v>
      </c>
      <c r="K100" s="27">
        <v>4585</v>
      </c>
      <c r="L100" s="27">
        <v>1</v>
      </c>
      <c r="M100" s="27"/>
      <c r="N100" s="27"/>
      <c r="O100" s="23">
        <f t="shared" si="4"/>
        <v>4587</v>
      </c>
      <c r="P100" s="23">
        <f t="shared" si="5"/>
        <v>461</v>
      </c>
      <c r="Q100" s="11"/>
      <c r="R100" s="11"/>
    </row>
    <row r="101" spans="1:20" ht="20.100000000000001" customHeight="1" x14ac:dyDescent="0.25">
      <c r="A101" s="19" t="s">
        <v>39</v>
      </c>
      <c r="B101" s="20">
        <v>2902</v>
      </c>
      <c r="C101" s="21"/>
      <c r="D101" s="21"/>
      <c r="E101" s="22"/>
      <c r="F101" s="22"/>
      <c r="G101" s="21"/>
      <c r="H101" s="21"/>
      <c r="I101" s="21"/>
      <c r="J101" s="21"/>
      <c r="K101" s="21"/>
      <c r="L101" s="21"/>
      <c r="M101" s="21"/>
      <c r="N101" s="21"/>
      <c r="O101" s="23">
        <f t="shared" si="4"/>
        <v>0</v>
      </c>
      <c r="P101" s="23">
        <f t="shared" si="5"/>
        <v>0</v>
      </c>
      <c r="Q101" s="11"/>
      <c r="R101" s="11"/>
    </row>
    <row r="102" spans="1:20" ht="20.100000000000001" customHeight="1" x14ac:dyDescent="0.25">
      <c r="A102" s="19" t="s">
        <v>4</v>
      </c>
      <c r="B102" s="20">
        <v>1201</v>
      </c>
      <c r="C102" s="21">
        <v>139241</v>
      </c>
      <c r="D102" s="21">
        <v>34810</v>
      </c>
      <c r="E102" s="22">
        <f t="shared" si="6"/>
        <v>0.7613274825661982</v>
      </c>
      <c r="F102" s="22">
        <f t="shared" si="7"/>
        <v>1</v>
      </c>
      <c r="G102" s="21">
        <v>13890</v>
      </c>
      <c r="H102" s="21">
        <v>53572</v>
      </c>
      <c r="I102" s="21">
        <v>64628</v>
      </c>
      <c r="J102" s="21">
        <v>84492</v>
      </c>
      <c r="K102" s="21">
        <v>10132</v>
      </c>
      <c r="L102" s="21">
        <v>19119</v>
      </c>
      <c r="M102" s="69">
        <v>17358</v>
      </c>
      <c r="N102" s="69">
        <v>79052</v>
      </c>
      <c r="O102" s="23">
        <f t="shared" si="4"/>
        <v>106008</v>
      </c>
      <c r="P102" s="23">
        <f t="shared" si="5"/>
        <v>236235</v>
      </c>
      <c r="Q102" s="11"/>
      <c r="R102" s="11"/>
    </row>
    <row r="103" spans="1:20" s="4" customFormat="1" ht="20.100000000000001" customHeight="1" x14ac:dyDescent="0.25">
      <c r="A103" s="31" t="s">
        <v>105</v>
      </c>
      <c r="B103" s="32">
        <v>1310</v>
      </c>
      <c r="C103" s="27"/>
      <c r="D103" s="27"/>
      <c r="E103" s="22"/>
      <c r="F103" s="22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15"/>
      <c r="R103" s="15"/>
    </row>
    <row r="104" spans="1:20" ht="20.100000000000001" customHeight="1" x14ac:dyDescent="0.25">
      <c r="A104" s="29" t="s">
        <v>106</v>
      </c>
      <c r="B104" s="20">
        <v>1310</v>
      </c>
      <c r="C104" s="21">
        <v>137370</v>
      </c>
      <c r="D104" s="21">
        <v>34343</v>
      </c>
      <c r="E104" s="22">
        <f t="shared" si="6"/>
        <v>1</v>
      </c>
      <c r="F104" s="22">
        <f t="shared" si="7"/>
        <v>1</v>
      </c>
      <c r="G104" s="21">
        <v>108569</v>
      </c>
      <c r="H104" s="21">
        <v>43330</v>
      </c>
      <c r="I104" s="21">
        <v>9191</v>
      </c>
      <c r="J104" s="21">
        <v>48884</v>
      </c>
      <c r="K104" s="21">
        <v>18285</v>
      </c>
      <c r="L104" s="21">
        <v>83915</v>
      </c>
      <c r="M104" s="69">
        <v>16021</v>
      </c>
      <c r="N104" s="69">
        <v>62417</v>
      </c>
      <c r="O104" s="23">
        <f t="shared" si="4"/>
        <v>152066</v>
      </c>
      <c r="P104" s="23">
        <f t="shared" si="5"/>
        <v>238546</v>
      </c>
      <c r="Q104" s="11"/>
      <c r="R104" s="11"/>
    </row>
    <row r="105" spans="1:20" ht="20.100000000000001" customHeight="1" x14ac:dyDescent="0.25">
      <c r="A105" s="29" t="s">
        <v>107</v>
      </c>
      <c r="B105" s="63"/>
      <c r="C105" s="21">
        <v>565386</v>
      </c>
      <c r="D105" s="21">
        <v>141346</v>
      </c>
      <c r="E105" s="22">
        <f t="shared" si="6"/>
        <v>0.59893417948092098</v>
      </c>
      <c r="F105" s="22">
        <f t="shared" si="7"/>
        <v>1</v>
      </c>
      <c r="G105" s="21">
        <v>5672</v>
      </c>
      <c r="H105" s="21">
        <v>35850</v>
      </c>
      <c r="I105" s="21">
        <v>217951</v>
      </c>
      <c r="J105" s="21">
        <v>186194</v>
      </c>
      <c r="K105" s="21">
        <v>82699</v>
      </c>
      <c r="L105" s="21">
        <v>44014</v>
      </c>
      <c r="M105" s="69">
        <v>32307</v>
      </c>
      <c r="N105" s="69">
        <v>37270</v>
      </c>
      <c r="O105" s="23">
        <f t="shared" si="4"/>
        <v>338629</v>
      </c>
      <c r="P105" s="23">
        <f t="shared" si="5"/>
        <v>303328</v>
      </c>
      <c r="Q105" s="11"/>
      <c r="R105" s="11"/>
    </row>
    <row r="106" spans="1:20" ht="20.100000000000001" customHeight="1" x14ac:dyDescent="0.25">
      <c r="A106" s="34" t="s">
        <v>55</v>
      </c>
      <c r="B106" s="64"/>
      <c r="C106" s="58"/>
      <c r="D106" s="58"/>
      <c r="E106" s="60"/>
      <c r="F106" s="60"/>
      <c r="G106" s="58"/>
      <c r="H106" s="58"/>
      <c r="I106" s="58"/>
      <c r="J106" s="58"/>
      <c r="K106" s="58"/>
      <c r="L106" s="58"/>
      <c r="M106" s="58"/>
      <c r="N106" s="58"/>
      <c r="O106" s="37"/>
      <c r="P106" s="37"/>
      <c r="Q106" s="11"/>
      <c r="R106" s="11"/>
    </row>
    <row r="107" spans="1:20" ht="20.100000000000001" customHeight="1" x14ac:dyDescent="0.25">
      <c r="A107" s="19" t="s">
        <v>51</v>
      </c>
      <c r="B107" s="20">
        <v>9003</v>
      </c>
      <c r="C107" s="21"/>
      <c r="D107" s="21"/>
      <c r="E107" s="22"/>
      <c r="F107" s="22"/>
      <c r="G107" s="21">
        <v>42108</v>
      </c>
      <c r="H107" s="21">
        <v>10341</v>
      </c>
      <c r="I107" s="21">
        <v>49968</v>
      </c>
      <c r="J107" s="21">
        <v>17521</v>
      </c>
      <c r="K107" s="21">
        <v>10900</v>
      </c>
      <c r="L107" s="21">
        <v>12761</v>
      </c>
      <c r="M107" s="21">
        <v>105073</v>
      </c>
      <c r="N107" s="21">
        <v>102678</v>
      </c>
      <c r="O107" s="23">
        <f t="shared" si="4"/>
        <v>208049</v>
      </c>
      <c r="P107" s="23">
        <f t="shared" si="5"/>
        <v>143301</v>
      </c>
      <c r="Q107" s="11"/>
      <c r="R107" s="11"/>
    </row>
    <row r="108" spans="1:20" ht="20.100000000000001" customHeight="1" x14ac:dyDescent="0.25">
      <c r="A108" s="19" t="s">
        <v>38</v>
      </c>
      <c r="B108" s="20">
        <v>7712</v>
      </c>
      <c r="C108" s="21">
        <v>235959</v>
      </c>
      <c r="D108" s="21">
        <v>58990</v>
      </c>
      <c r="E108" s="22">
        <f t="shared" si="6"/>
        <v>1</v>
      </c>
      <c r="F108" s="22">
        <f t="shared" si="7"/>
        <v>1</v>
      </c>
      <c r="G108" s="21">
        <v>64564</v>
      </c>
      <c r="H108" s="21">
        <v>2845</v>
      </c>
      <c r="I108" s="21">
        <v>40500</v>
      </c>
      <c r="J108" s="21">
        <v>47489</v>
      </c>
      <c r="K108" s="21">
        <v>108392</v>
      </c>
      <c r="L108" s="21">
        <v>6292</v>
      </c>
      <c r="M108" s="21">
        <v>175387</v>
      </c>
      <c r="N108" s="21">
        <v>59495</v>
      </c>
      <c r="O108" s="23">
        <f t="shared" si="4"/>
        <v>388843</v>
      </c>
      <c r="P108" s="23">
        <f t="shared" si="5"/>
        <v>116121</v>
      </c>
      <c r="Q108" s="11"/>
      <c r="R108" s="11"/>
    </row>
    <row r="109" spans="1:20" ht="20.100000000000001" customHeight="1" x14ac:dyDescent="0.25">
      <c r="A109" s="19" t="s">
        <v>1</v>
      </c>
      <c r="B109" s="20">
        <v>1102</v>
      </c>
      <c r="C109" s="21"/>
      <c r="D109" s="21"/>
      <c r="E109" s="22"/>
      <c r="F109" s="22"/>
      <c r="G109" s="21">
        <v>44228</v>
      </c>
      <c r="H109" s="21">
        <v>87299</v>
      </c>
      <c r="I109" s="21">
        <v>71443</v>
      </c>
      <c r="J109" s="21">
        <v>14694</v>
      </c>
      <c r="K109" s="21">
        <v>4578</v>
      </c>
      <c r="L109" s="21">
        <v>135690</v>
      </c>
      <c r="M109" s="21">
        <v>975</v>
      </c>
      <c r="N109" s="21">
        <v>173593</v>
      </c>
      <c r="O109" s="23">
        <f t="shared" si="4"/>
        <v>121224</v>
      </c>
      <c r="P109" s="23">
        <f t="shared" si="5"/>
        <v>411276</v>
      </c>
      <c r="Q109" s="11"/>
      <c r="R109" s="11"/>
    </row>
    <row r="110" spans="1:20" ht="20.100000000000001" customHeight="1" x14ac:dyDescent="0.25">
      <c r="A110" s="65" t="s">
        <v>57</v>
      </c>
      <c r="B110" s="20">
        <v>6301</v>
      </c>
      <c r="C110" s="66"/>
      <c r="D110" s="21"/>
      <c r="E110" s="22"/>
      <c r="F110" s="22"/>
      <c r="G110" s="67"/>
      <c r="H110" s="66"/>
      <c r="I110" s="21"/>
      <c r="J110" s="21"/>
      <c r="K110" s="21"/>
      <c r="L110" s="66"/>
      <c r="M110" s="21"/>
      <c r="N110" s="21"/>
      <c r="O110" s="23">
        <f t="shared" si="4"/>
        <v>0</v>
      </c>
      <c r="P110" s="23">
        <f t="shared" si="5"/>
        <v>0</v>
      </c>
      <c r="Q110" s="12"/>
      <c r="R110" s="3"/>
    </row>
    <row r="111" spans="1:20" s="4" customFormat="1" ht="20.100000000000001" customHeight="1" x14ac:dyDescent="0.25">
      <c r="A111" s="31" t="s">
        <v>114</v>
      </c>
      <c r="B111" s="32">
        <v>7804</v>
      </c>
      <c r="C111" s="27"/>
      <c r="D111" s="27"/>
      <c r="E111" s="22"/>
      <c r="F111" s="22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15"/>
      <c r="R111" s="15"/>
      <c r="S111" s="15"/>
      <c r="T111" s="15"/>
    </row>
    <row r="112" spans="1:20" ht="20.100000000000001" customHeight="1" x14ac:dyDescent="0.25">
      <c r="A112" s="29" t="s">
        <v>115</v>
      </c>
      <c r="B112" s="20">
        <v>7804</v>
      </c>
      <c r="C112" s="21">
        <v>1839599</v>
      </c>
      <c r="D112" s="21">
        <v>459900</v>
      </c>
      <c r="E112" s="22">
        <f t="shared" si="6"/>
        <v>1</v>
      </c>
      <c r="F112" s="22">
        <f t="shared" si="7"/>
        <v>1</v>
      </c>
      <c r="G112" s="21">
        <v>1479509</v>
      </c>
      <c r="H112" s="21">
        <v>211071</v>
      </c>
      <c r="I112" s="21">
        <v>310959</v>
      </c>
      <c r="J112" s="21">
        <v>76824</v>
      </c>
      <c r="K112" s="21">
        <v>722390</v>
      </c>
      <c r="L112" s="21">
        <v>106121</v>
      </c>
      <c r="M112" s="69">
        <v>756319</v>
      </c>
      <c r="N112" s="69">
        <v>284580</v>
      </c>
      <c r="O112" s="23">
        <f t="shared" si="4"/>
        <v>3269177</v>
      </c>
      <c r="P112" s="23">
        <f t="shared" si="5"/>
        <v>678596</v>
      </c>
      <c r="Q112" s="11"/>
      <c r="R112" s="11"/>
    </row>
    <row r="113" spans="1:22" ht="20.100000000000001" customHeight="1" x14ac:dyDescent="0.25">
      <c r="A113" s="29" t="s">
        <v>116</v>
      </c>
      <c r="B113" s="20">
        <v>7804</v>
      </c>
      <c r="C113" s="21"/>
      <c r="D113" s="21"/>
      <c r="E113" s="22"/>
      <c r="F113" s="22"/>
      <c r="G113" s="21">
        <v>108760</v>
      </c>
      <c r="H113" s="21">
        <v>1</v>
      </c>
      <c r="I113" s="21">
        <v>156458</v>
      </c>
      <c r="J113" s="21">
        <v>34555</v>
      </c>
      <c r="K113" s="21">
        <v>636815</v>
      </c>
      <c r="L113" s="21">
        <v>36193</v>
      </c>
      <c r="M113" s="69">
        <v>632461</v>
      </c>
      <c r="N113" s="69">
        <v>51371</v>
      </c>
      <c r="O113" s="23">
        <f t="shared" si="4"/>
        <v>1534494</v>
      </c>
      <c r="P113" s="23">
        <f t="shared" si="5"/>
        <v>122120</v>
      </c>
      <c r="Q113" s="11"/>
      <c r="R113" s="11"/>
    </row>
    <row r="114" spans="1:22" ht="20.100000000000001" customHeight="1" x14ac:dyDescent="0.25">
      <c r="A114" s="34" t="s">
        <v>53</v>
      </c>
      <c r="B114" s="35"/>
      <c r="C114" s="58"/>
      <c r="D114" s="58"/>
      <c r="E114" s="60"/>
      <c r="F114" s="60"/>
      <c r="G114" s="58"/>
      <c r="H114" s="58"/>
      <c r="I114" s="58"/>
      <c r="J114" s="58"/>
      <c r="K114" s="58"/>
      <c r="L114" s="58"/>
      <c r="M114" s="58"/>
      <c r="N114" s="58"/>
      <c r="O114" s="37"/>
      <c r="P114" s="37"/>
      <c r="Q114" s="11"/>
      <c r="R114" s="11"/>
    </row>
    <row r="115" spans="1:22" ht="20.100000000000001" customHeight="1" x14ac:dyDescent="0.25">
      <c r="A115" s="19" t="s">
        <v>3</v>
      </c>
      <c r="B115" s="20">
        <v>7104</v>
      </c>
      <c r="C115" s="21">
        <v>88703</v>
      </c>
      <c r="D115" s="21">
        <v>22176</v>
      </c>
      <c r="E115" s="22">
        <f t="shared" si="6"/>
        <v>0.5799465632503974</v>
      </c>
      <c r="F115" s="22">
        <f t="shared" si="7"/>
        <v>1</v>
      </c>
      <c r="G115" s="21">
        <v>8348</v>
      </c>
      <c r="H115" s="21">
        <v>1236</v>
      </c>
      <c r="I115" s="21">
        <v>17238</v>
      </c>
      <c r="J115" s="21">
        <v>69125</v>
      </c>
      <c r="K115" s="21">
        <v>25857</v>
      </c>
      <c r="L115" s="21">
        <v>4732</v>
      </c>
      <c r="M115" s="21"/>
      <c r="N115" s="21"/>
      <c r="O115" s="23">
        <f t="shared" si="4"/>
        <v>51443</v>
      </c>
      <c r="P115" s="23">
        <f t="shared" si="5"/>
        <v>75093</v>
      </c>
      <c r="Q115" s="11"/>
      <c r="R115" s="11"/>
    </row>
    <row r="116" spans="1:22" ht="20.100000000000001" customHeight="1" x14ac:dyDescent="0.25">
      <c r="A116" s="34" t="s">
        <v>58</v>
      </c>
      <c r="B116" s="35">
        <v>7601</v>
      </c>
      <c r="C116" s="58"/>
      <c r="D116" s="58"/>
      <c r="E116" s="60"/>
      <c r="F116" s="60"/>
      <c r="G116" s="58"/>
      <c r="H116" s="58"/>
      <c r="I116" s="58"/>
      <c r="J116" s="58"/>
      <c r="K116" s="58"/>
      <c r="L116" s="58"/>
      <c r="M116" s="58"/>
      <c r="N116" s="58"/>
      <c r="O116" s="37">
        <f t="shared" si="4"/>
        <v>0</v>
      </c>
      <c r="P116" s="37">
        <f t="shared" si="5"/>
        <v>0</v>
      </c>
      <c r="Q116" s="11"/>
      <c r="R116" s="11"/>
    </row>
    <row r="117" spans="1:22" ht="20.100000000000001" customHeight="1" x14ac:dyDescent="0.25">
      <c r="A117" s="19" t="s">
        <v>37</v>
      </c>
      <c r="B117" s="20">
        <v>7711</v>
      </c>
      <c r="C117" s="21"/>
      <c r="D117" s="21"/>
      <c r="E117" s="22"/>
      <c r="F117" s="22"/>
      <c r="G117" s="21">
        <v>52534</v>
      </c>
      <c r="H117" s="21">
        <v>12048</v>
      </c>
      <c r="I117" s="21">
        <v>149509</v>
      </c>
      <c r="J117" s="21">
        <v>323234</v>
      </c>
      <c r="K117" s="21">
        <v>129429</v>
      </c>
      <c r="L117" s="21">
        <v>21141</v>
      </c>
      <c r="M117" s="21">
        <v>64754</v>
      </c>
      <c r="N117" s="21">
        <v>28811</v>
      </c>
      <c r="O117" s="23">
        <f t="shared" si="4"/>
        <v>396226</v>
      </c>
      <c r="P117" s="23">
        <f t="shared" si="5"/>
        <v>385234</v>
      </c>
      <c r="Q117" s="11"/>
      <c r="R117" s="11"/>
    </row>
    <row r="118" spans="1:22" ht="20.100000000000001" customHeight="1" x14ac:dyDescent="0.25">
      <c r="A118" s="19" t="s">
        <v>36</v>
      </c>
      <c r="B118" s="20">
        <v>7710</v>
      </c>
      <c r="C118" s="21">
        <v>473437</v>
      </c>
      <c r="D118" s="21">
        <v>118359</v>
      </c>
      <c r="E118" s="22">
        <f t="shared" si="6"/>
        <v>0.45606490409494821</v>
      </c>
      <c r="F118" s="22">
        <f t="shared" si="7"/>
        <v>0.63107157039177419</v>
      </c>
      <c r="G118" s="21">
        <v>17191</v>
      </c>
      <c r="H118" s="21">
        <v>54892</v>
      </c>
      <c r="I118" s="21">
        <v>198727</v>
      </c>
      <c r="J118" s="21">
        <v>19801</v>
      </c>
      <c r="K118" s="21"/>
      <c r="L118" s="21"/>
      <c r="M118" s="21"/>
      <c r="N118" s="21"/>
      <c r="O118" s="23">
        <f t="shared" si="4"/>
        <v>215918</v>
      </c>
      <c r="P118" s="23">
        <f t="shared" si="5"/>
        <v>74693</v>
      </c>
      <c r="Q118" s="11"/>
      <c r="R118" s="3"/>
    </row>
    <row r="119" spans="1:22" s="4" customFormat="1" ht="20.100000000000001" customHeight="1" x14ac:dyDescent="0.25">
      <c r="A119" s="31" t="s">
        <v>117</v>
      </c>
      <c r="B119" s="32">
        <v>7302</v>
      </c>
      <c r="C119" s="27"/>
      <c r="D119" s="27"/>
      <c r="E119" s="22"/>
      <c r="F119" s="22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15"/>
      <c r="R119" s="15"/>
      <c r="S119" s="15"/>
      <c r="T119" s="15"/>
      <c r="U119" s="15"/>
      <c r="V119" s="15"/>
    </row>
    <row r="120" spans="1:22" ht="20.100000000000001" customHeight="1" x14ac:dyDescent="0.25">
      <c r="A120" s="29" t="s">
        <v>118</v>
      </c>
      <c r="B120" s="20">
        <v>7302</v>
      </c>
      <c r="C120" s="21">
        <v>9203855</v>
      </c>
      <c r="D120" s="21">
        <v>2300964</v>
      </c>
      <c r="E120" s="22">
        <f t="shared" si="6"/>
        <v>0.2863007946126922</v>
      </c>
      <c r="F120" s="22">
        <f t="shared" si="7"/>
        <v>0.39288837200408178</v>
      </c>
      <c r="G120" s="21">
        <v>982350</v>
      </c>
      <c r="H120" s="21">
        <v>204034</v>
      </c>
      <c r="I120" s="21">
        <v>497196</v>
      </c>
      <c r="J120" s="21">
        <v>402848</v>
      </c>
      <c r="K120" s="21">
        <v>545070</v>
      </c>
      <c r="L120" s="21">
        <v>253637</v>
      </c>
      <c r="M120" s="21">
        <v>610455</v>
      </c>
      <c r="N120" s="21">
        <v>43503</v>
      </c>
      <c r="O120" s="23">
        <f t="shared" si="4"/>
        <v>2635071</v>
      </c>
      <c r="P120" s="23">
        <f t="shared" si="5"/>
        <v>904022</v>
      </c>
      <c r="Q120" s="11"/>
      <c r="R120" s="3"/>
    </row>
    <row r="121" spans="1:22" ht="20.100000000000001" customHeight="1" x14ac:dyDescent="0.25">
      <c r="A121" s="68" t="s">
        <v>119</v>
      </c>
      <c r="B121" s="20">
        <v>7302</v>
      </c>
      <c r="C121" s="21"/>
      <c r="D121" s="21"/>
      <c r="E121" s="22"/>
      <c r="F121" s="22"/>
      <c r="G121" s="21">
        <v>359468</v>
      </c>
      <c r="H121" s="21">
        <v>158051</v>
      </c>
      <c r="I121" s="21">
        <v>209555</v>
      </c>
      <c r="J121" s="21">
        <v>70332</v>
      </c>
      <c r="K121" s="21">
        <v>733624</v>
      </c>
      <c r="L121" s="21">
        <v>452905</v>
      </c>
      <c r="M121" s="21"/>
      <c r="N121" s="21"/>
      <c r="O121" s="23">
        <f t="shared" si="4"/>
        <v>1302647</v>
      </c>
      <c r="P121" s="23">
        <f t="shared" si="5"/>
        <v>681288</v>
      </c>
      <c r="Q121" s="11"/>
      <c r="R121" s="3"/>
    </row>
    <row r="122" spans="1:22" ht="20.100000000000001" customHeight="1" x14ac:dyDescent="0.25">
      <c r="A122" s="19" t="s">
        <v>59</v>
      </c>
      <c r="B122" s="20">
        <v>4090</v>
      </c>
      <c r="C122" s="21">
        <v>101274</v>
      </c>
      <c r="D122" s="21">
        <v>25318</v>
      </c>
      <c r="E122" s="22">
        <f t="shared" si="6"/>
        <v>1</v>
      </c>
      <c r="F122" s="22">
        <f t="shared" si="7"/>
        <v>1</v>
      </c>
      <c r="G122" s="21">
        <v>5573</v>
      </c>
      <c r="H122" s="21">
        <v>5253</v>
      </c>
      <c r="I122" s="21">
        <v>89158</v>
      </c>
      <c r="J122" s="21">
        <v>27902</v>
      </c>
      <c r="K122" s="21">
        <v>15443</v>
      </c>
      <c r="L122" s="21">
        <v>33914</v>
      </c>
      <c r="M122" s="21">
        <v>73306</v>
      </c>
      <c r="N122" s="21">
        <v>9263</v>
      </c>
      <c r="O122" s="23">
        <f t="shared" si="4"/>
        <v>183480</v>
      </c>
      <c r="P122" s="23">
        <f t="shared" si="5"/>
        <v>76332</v>
      </c>
      <c r="Q122" s="11"/>
      <c r="R122" s="3"/>
    </row>
    <row r="123" spans="1:22" s="4" customFormat="1" ht="20.100000000000001" customHeight="1" x14ac:dyDescent="0.25">
      <c r="A123" s="31" t="s">
        <v>120</v>
      </c>
      <c r="B123" s="32">
        <v>7301</v>
      </c>
      <c r="C123" s="27"/>
      <c r="D123" s="27"/>
      <c r="E123" s="22"/>
      <c r="F123" s="22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15"/>
      <c r="R123" s="3"/>
    </row>
    <row r="124" spans="1:22" ht="20.100000000000001" customHeight="1" x14ac:dyDescent="0.25">
      <c r="A124" s="29" t="s">
        <v>121</v>
      </c>
      <c r="B124" s="20">
        <v>7301</v>
      </c>
      <c r="C124" s="21">
        <v>30221629</v>
      </c>
      <c r="D124" s="21">
        <v>7555047</v>
      </c>
      <c r="E124" s="22">
        <f t="shared" si="6"/>
        <v>0.62325263803615616</v>
      </c>
      <c r="F124" s="22">
        <f t="shared" si="7"/>
        <v>1</v>
      </c>
      <c r="G124" s="21">
        <v>3636916</v>
      </c>
      <c r="H124" s="21">
        <v>1810676</v>
      </c>
      <c r="I124" s="21">
        <v>2913163</v>
      </c>
      <c r="J124" s="21">
        <v>2839359</v>
      </c>
      <c r="K124" s="21">
        <v>5527785</v>
      </c>
      <c r="L124" s="21">
        <v>3016513</v>
      </c>
      <c r="M124" s="21">
        <v>6757846</v>
      </c>
      <c r="N124" s="21">
        <v>8387536</v>
      </c>
      <c r="O124" s="23">
        <f t="shared" si="4"/>
        <v>18835710</v>
      </c>
      <c r="P124" s="23">
        <f t="shared" si="5"/>
        <v>16054084</v>
      </c>
      <c r="Q124" s="11"/>
      <c r="R124" s="3"/>
    </row>
    <row r="125" spans="1:22" ht="20.100000000000001" customHeight="1" x14ac:dyDescent="0.25">
      <c r="A125" s="29" t="s">
        <v>122</v>
      </c>
      <c r="B125" s="20">
        <v>7301</v>
      </c>
      <c r="C125" s="21"/>
      <c r="D125" s="21"/>
      <c r="E125" s="22"/>
      <c r="F125" s="22"/>
      <c r="G125" s="21">
        <v>9107189</v>
      </c>
      <c r="H125" s="21">
        <v>4719686</v>
      </c>
      <c r="I125" s="21">
        <v>7296474</v>
      </c>
      <c r="J125" s="21">
        <v>4469414</v>
      </c>
      <c r="K125" s="21">
        <v>4407345</v>
      </c>
      <c r="L125" s="21">
        <v>3360396</v>
      </c>
      <c r="M125" s="21"/>
      <c r="N125" s="21"/>
      <c r="O125" s="23">
        <f t="shared" si="4"/>
        <v>20811008</v>
      </c>
      <c r="P125" s="23">
        <f t="shared" si="5"/>
        <v>12549496</v>
      </c>
      <c r="Q125" s="11"/>
      <c r="R125" s="3"/>
    </row>
    <row r="126" spans="1:22" s="4" customFormat="1" ht="20.100000000000001" customHeight="1" x14ac:dyDescent="0.25">
      <c r="A126" s="31" t="s">
        <v>123</v>
      </c>
      <c r="B126" s="32">
        <v>7803</v>
      </c>
      <c r="C126" s="27"/>
      <c r="D126" s="27"/>
      <c r="E126" s="22"/>
      <c r="F126" s="22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15"/>
      <c r="R126" s="15"/>
    </row>
    <row r="127" spans="1:22" ht="20.100000000000001" customHeight="1" x14ac:dyDescent="0.25">
      <c r="A127" s="29" t="s">
        <v>124</v>
      </c>
      <c r="B127" s="20">
        <v>7803</v>
      </c>
      <c r="C127" s="21">
        <v>896194</v>
      </c>
      <c r="D127" s="21">
        <v>224048</v>
      </c>
      <c r="E127" s="22">
        <f t="shared" si="6"/>
        <v>0.73079824234484947</v>
      </c>
      <c r="F127" s="22">
        <f t="shared" si="7"/>
        <v>1</v>
      </c>
      <c r="G127" s="21">
        <v>202813</v>
      </c>
      <c r="H127" s="21">
        <v>390091</v>
      </c>
      <c r="I127" s="21">
        <v>130720</v>
      </c>
      <c r="J127" s="21">
        <v>36599</v>
      </c>
      <c r="K127" s="21">
        <v>122594</v>
      </c>
      <c r="L127" s="21">
        <v>36860</v>
      </c>
      <c r="M127" s="21">
        <v>198810</v>
      </c>
      <c r="N127" s="21">
        <v>31058</v>
      </c>
      <c r="O127" s="23">
        <f t="shared" si="4"/>
        <v>654937</v>
      </c>
      <c r="P127" s="23">
        <f t="shared" si="5"/>
        <v>494608</v>
      </c>
      <c r="Q127" s="11"/>
      <c r="R127" s="11"/>
    </row>
    <row r="128" spans="1:22" ht="20.100000000000001" customHeight="1" x14ac:dyDescent="0.25">
      <c r="A128" s="29" t="s">
        <v>125</v>
      </c>
      <c r="B128" s="20">
        <v>7803</v>
      </c>
      <c r="C128" s="21"/>
      <c r="D128" s="21"/>
      <c r="E128" s="22"/>
      <c r="F128" s="22"/>
      <c r="G128" s="21">
        <v>42571</v>
      </c>
      <c r="H128" s="21">
        <v>135147</v>
      </c>
      <c r="I128" s="21">
        <v>145888</v>
      </c>
      <c r="J128" s="21">
        <v>1</v>
      </c>
      <c r="K128" s="21">
        <v>278216</v>
      </c>
      <c r="L128" s="21">
        <v>10560</v>
      </c>
      <c r="M128" s="21">
        <v>873762</v>
      </c>
      <c r="N128" s="21">
        <v>460487</v>
      </c>
      <c r="O128" s="23">
        <f t="shared" si="4"/>
        <v>1340437</v>
      </c>
      <c r="P128" s="23">
        <f t="shared" si="5"/>
        <v>606195</v>
      </c>
      <c r="Q128" s="11"/>
      <c r="R128" s="3"/>
    </row>
    <row r="129" spans="1:18" ht="20.100000000000001" customHeight="1" x14ac:dyDescent="0.25">
      <c r="A129" s="19" t="s">
        <v>17</v>
      </c>
      <c r="B129" s="20">
        <v>2904</v>
      </c>
      <c r="C129" s="21">
        <v>20647</v>
      </c>
      <c r="D129" s="21">
        <v>5162</v>
      </c>
      <c r="E129" s="22">
        <f t="shared" si="6"/>
        <v>1</v>
      </c>
      <c r="F129" s="22">
        <f t="shared" si="7"/>
        <v>1</v>
      </c>
      <c r="G129" s="21">
        <v>1</v>
      </c>
      <c r="H129" s="21">
        <v>4124</v>
      </c>
      <c r="I129" s="21">
        <v>1</v>
      </c>
      <c r="J129" s="21">
        <v>4993</v>
      </c>
      <c r="K129" s="21">
        <v>15350</v>
      </c>
      <c r="L129" s="21">
        <v>4014</v>
      </c>
      <c r="M129" s="21">
        <v>36644</v>
      </c>
      <c r="N129" s="21">
        <v>4469</v>
      </c>
      <c r="O129" s="23">
        <f t="shared" si="4"/>
        <v>51996</v>
      </c>
      <c r="P129" s="23">
        <f t="shared" si="5"/>
        <v>17600</v>
      </c>
      <c r="Q129" s="11"/>
      <c r="R129" s="11"/>
    </row>
    <row r="130" spans="1:18" ht="20.100000000000001" customHeight="1" x14ac:dyDescent="0.25">
      <c r="A130" s="19" t="s">
        <v>21</v>
      </c>
      <c r="B130" s="19"/>
      <c r="C130" s="65">
        <f>SUM(C3:C129)</f>
        <v>128318235</v>
      </c>
      <c r="D130" s="65">
        <f>SUM(D3:D129)</f>
        <v>32079137</v>
      </c>
      <c r="E130" s="22">
        <f t="shared" si="6"/>
        <v>1</v>
      </c>
      <c r="F130" s="22">
        <f>IF((P130/D130)&gt;1,1,(P130/D130))</f>
        <v>1</v>
      </c>
      <c r="G130" s="65">
        <f t="shared" ref="G130:P130" si="8">SUM(G3:G129)</f>
        <v>60055674</v>
      </c>
      <c r="H130" s="65">
        <f t="shared" si="8"/>
        <v>38843010</v>
      </c>
      <c r="I130" s="65">
        <f t="shared" si="8"/>
        <v>55919910</v>
      </c>
      <c r="J130" s="65">
        <f t="shared" si="8"/>
        <v>39669767</v>
      </c>
      <c r="K130" s="65">
        <f t="shared" si="8"/>
        <v>44187109</v>
      </c>
      <c r="L130" s="65">
        <f t="shared" si="8"/>
        <v>26208640</v>
      </c>
      <c r="M130" s="65">
        <f t="shared" si="8"/>
        <v>46490741</v>
      </c>
      <c r="N130" s="65">
        <f t="shared" si="8"/>
        <v>35210316</v>
      </c>
      <c r="O130" s="65">
        <f t="shared" si="8"/>
        <v>206653434</v>
      </c>
      <c r="P130" s="65">
        <f t="shared" si="8"/>
        <v>139931733</v>
      </c>
      <c r="Q130" s="3"/>
      <c r="R130" s="4"/>
    </row>
  </sheetData>
  <mergeCells count="10">
    <mergeCell ref="O1:P1"/>
    <mergeCell ref="M1:N1"/>
    <mergeCell ref="G1:H1"/>
    <mergeCell ref="I1:J1"/>
    <mergeCell ref="K1:L1"/>
    <mergeCell ref="A1:A2"/>
    <mergeCell ref="E1:E2"/>
    <mergeCell ref="F1:F2"/>
    <mergeCell ref="C1:C2"/>
    <mergeCell ref="D1:D2"/>
  </mergeCells>
  <phoneticPr fontId="0" type="noConversion"/>
  <printOptions horizontalCentered="1" gridLines="1"/>
  <pageMargins left="0" right="0" top="1" bottom="1" header="0.5" footer="0.5"/>
  <pageSetup paperSize="5" scale="61" fitToHeight="0" orientation="landscape" cellComments="asDisplayed" r:id="rId1"/>
  <headerFooter>
    <oddHeader>&amp;C&amp;"Arial,Bold"&amp;12STATE AGENCY SBE/MBE GOALS            FY18/19&amp;"Arial,Regular"&amp;10 (&amp;8July 1st, 2018 -June 30th, 2019&amp;10)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Agency Summaries-CHRO</vt:lpstr>
      <vt:lpstr>'State Agency Summaries-CHRO'!Print_Area</vt:lpstr>
      <vt:lpstr>'State Agency Summaries-CHRO'!Print_Titles</vt:lpstr>
    </vt:vector>
  </TitlesOfParts>
  <Company>State of Connecticut - CHRO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Fletcher</dc:creator>
  <cp:lastModifiedBy>Goldberg, Joshua</cp:lastModifiedBy>
  <cp:lastPrinted>2019-08-20T20:57:22Z</cp:lastPrinted>
  <dcterms:created xsi:type="dcterms:W3CDTF">2000-07-21T13:14:35Z</dcterms:created>
  <dcterms:modified xsi:type="dcterms:W3CDTF">2019-09-03T18:22:01Z</dcterms:modified>
</cp:coreProperties>
</file>