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Food Distribution Program\Ordering Worksheet\"/>
    </mc:Choice>
  </mc:AlternateContent>
  <xr:revisionPtr revIDLastSave="0" documentId="13_ncr:1_{67A2DFED-B855-47B7-B5E3-C3D0257D8B0C}" xr6:coauthVersionLast="47" xr6:coauthVersionMax="47" xr10:uidLastSave="{00000000-0000-0000-0000-000000000000}"/>
  <workbookProtection workbookAlgorithmName="SHA-512" workbookHashValue="GFbUNVlkJFLA8dI1G8yJFr6cr36r9XNP3Z+0EsKUzQ8iIcapKUVQdYiTr9sxrj/hbkzmyofT0D7ts+ujErPe5A==" workbookSaltValue="iDJtQ12xwckcvEhwrlI+/w==" workbookSpinCount="100000" lockStructure="1"/>
  <bookViews>
    <workbookView xWindow="28680" yWindow="-120" windowWidth="29040" windowHeight="15720" activeTab="2" xr2:uid="{00000000-000D-0000-FFFF-FFFF00000000}"/>
  </bookViews>
  <sheets>
    <sheet name="Instruction Sheet" sheetId="3" r:id="rId1"/>
    <sheet name="Processing " sheetId="1" r:id="rId2"/>
    <sheet name="Direct Delivery" sheetId="2" r:id="rId3"/>
  </sheets>
  <definedNames>
    <definedName name="_xlnm.Print_Area" localSheetId="2">'Direct Delivery'!$A$1:$F$84</definedName>
    <definedName name="_xlnm.Print_Area" localSheetId="0">'Instruction Sheet'!$A$1:$J$49</definedName>
    <definedName name="_xlnm.Print_Area" localSheetId="1">'Processing 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23" i="1"/>
  <c r="F20" i="1"/>
  <c r="F66" i="2"/>
  <c r="F65" i="2"/>
  <c r="F54" i="2"/>
  <c r="F46" i="2" l="1"/>
  <c r="F45" i="2"/>
  <c r="F44" i="2"/>
  <c r="F29" i="2"/>
  <c r="F18" i="2"/>
  <c r="F63" i="1"/>
  <c r="F62" i="1"/>
  <c r="F58" i="1"/>
  <c r="F54" i="1"/>
  <c r="F55" i="1" s="1"/>
  <c r="D6" i="2"/>
  <c r="F47" i="2" l="1"/>
  <c r="F64" i="1"/>
  <c r="F59" i="1"/>
  <c r="F67" i="1" l="1"/>
  <c r="F68" i="1" s="1"/>
  <c r="F42" i="1"/>
  <c r="F75" i="2"/>
  <c r="F76" i="2"/>
  <c r="F77" i="2"/>
  <c r="F78" i="2"/>
  <c r="F79" i="2"/>
  <c r="F80" i="2"/>
  <c r="F81" i="2"/>
  <c r="F82" i="2"/>
  <c r="F83" i="2"/>
  <c r="F74" i="2"/>
  <c r="F70" i="2"/>
  <c r="F71" i="2" s="1"/>
  <c r="F59" i="2"/>
  <c r="F60" i="2"/>
  <c r="F61" i="2"/>
  <c r="F62" i="2"/>
  <c r="F63" i="2"/>
  <c r="F64" i="2"/>
  <c r="F58" i="2"/>
  <c r="F51" i="2"/>
  <c r="F52" i="2"/>
  <c r="F53" i="2"/>
  <c r="F50" i="2"/>
  <c r="F30" i="2"/>
  <c r="F33" i="2"/>
  <c r="F34" i="2"/>
  <c r="F35" i="2"/>
  <c r="F36" i="2"/>
  <c r="F37" i="2"/>
  <c r="F38" i="2"/>
  <c r="F39" i="2"/>
  <c r="F40" i="2"/>
  <c r="F28" i="2"/>
  <c r="F23" i="2"/>
  <c r="F24" i="2"/>
  <c r="F19" i="2"/>
  <c r="F17" i="2"/>
  <c r="F19" i="1"/>
  <c r="F21" i="1"/>
  <c r="F22" i="1"/>
  <c r="F24" i="1"/>
  <c r="F28" i="1"/>
  <c r="F29" i="1" s="1"/>
  <c r="F32" i="1"/>
  <c r="F33" i="1"/>
  <c r="F34" i="1"/>
  <c r="F35" i="1"/>
  <c r="F39" i="1"/>
  <c r="F40" i="1"/>
  <c r="F41" i="1"/>
  <c r="F43" i="1"/>
  <c r="F47" i="1"/>
  <c r="F48" i="1"/>
  <c r="F49" i="1"/>
  <c r="F50" i="1"/>
  <c r="F67" i="2" l="1"/>
  <c r="F44" i="1"/>
  <c r="F25" i="1"/>
  <c r="F51" i="1"/>
  <c r="F36" i="1"/>
  <c r="F20" i="2"/>
  <c r="F41" i="2"/>
  <c r="F55" i="2"/>
  <c r="F84" i="2"/>
  <c r="F25" i="2"/>
  <c r="D10" i="2" l="1"/>
  <c r="E12" i="1" s="1"/>
  <c r="E10" i="1"/>
  <c r="E14" i="1" l="1"/>
  <c r="D12" i="2" s="1"/>
  <c r="D8" i="2"/>
</calcChain>
</file>

<file path=xl/sharedStrings.xml><?xml version="1.0" encoding="utf-8"?>
<sst xmlns="http://schemas.openxmlformats.org/spreadsheetml/2006/main" count="287" uniqueCount="174">
  <si>
    <t>Product Name/Description</t>
  </si>
  <si>
    <t>Product Code</t>
  </si>
  <si>
    <t>Cheese</t>
  </si>
  <si>
    <t>Number of pounds</t>
  </si>
  <si>
    <t>Cheese Moz LM Part Skim Processor Pack</t>
  </si>
  <si>
    <t>Cheese Ched White Block</t>
  </si>
  <si>
    <t>Cheese Ched Yel Block</t>
  </si>
  <si>
    <t>Cheese Natural American Barrel</t>
  </si>
  <si>
    <t>Cheese Subtotal:</t>
  </si>
  <si>
    <t>Fruit</t>
  </si>
  <si>
    <t>Fresh Apples for Processing</t>
  </si>
  <si>
    <t>Fruit Subtotal:</t>
  </si>
  <si>
    <t>Meat</t>
  </si>
  <si>
    <t>Beef Boneless Fresh</t>
  </si>
  <si>
    <t>Beef Course Ground</t>
  </si>
  <si>
    <t>Beef Special Trim Fzn</t>
  </si>
  <si>
    <t>Boneless Picnic Pork</t>
  </si>
  <si>
    <t>Meat Subtotal:</t>
  </si>
  <si>
    <t>Poultry</t>
  </si>
  <si>
    <t xml:space="preserve">Chicken Legs Chilled  </t>
  </si>
  <si>
    <t xml:space="preserve">Chix Chilled Large </t>
  </si>
  <si>
    <t>Eggs Whole Liquid</t>
  </si>
  <si>
    <t xml:space="preserve">Turkey Whole Chilled </t>
  </si>
  <si>
    <t>Poultry Subtotal:</t>
  </si>
  <si>
    <t>Vegetables</t>
  </si>
  <si>
    <t>Potato for Processing to Dehydrated</t>
  </si>
  <si>
    <t>Potatoes for Processing to Frozen</t>
  </si>
  <si>
    <t>Sweet Potatoes for Processing</t>
  </si>
  <si>
    <t>Tomato Paste</t>
  </si>
  <si>
    <t>Vegetables Subtotal:</t>
  </si>
  <si>
    <t>Peanut Butter</t>
  </si>
  <si>
    <t xml:space="preserve">Peanuts Raw Shelled </t>
  </si>
  <si>
    <t>Peanut Butter Subtotal:</t>
  </si>
  <si>
    <t>Delivery Months Available</t>
  </si>
  <si>
    <t>Total Cases</t>
  </si>
  <si>
    <t>Total $ Amount</t>
  </si>
  <si>
    <t>Fruits and Juice</t>
  </si>
  <si>
    <t>Applesauce Can 6 # 10 cans (Kosher)</t>
  </si>
  <si>
    <t>Applesauce Cups 96-4.5 oz cups</t>
  </si>
  <si>
    <t>Blueberries Wild Frozen, 8-3 lb bags</t>
  </si>
  <si>
    <t>Mixed Berry Cup 96-4 oz cups</t>
  </si>
  <si>
    <t>Mixed Fruit Ex LT Syrup 6 # 10 cans</t>
  </si>
  <si>
    <t>Peaches, Diced Ex Lt Syrup 6 #10 cans</t>
  </si>
  <si>
    <t>Peaches, Sliced, Frozen, 12-2 lb bags</t>
  </si>
  <si>
    <t xml:space="preserve">Raisins, Unsweetened, Individual Package 144/1.33 oz </t>
  </si>
  <si>
    <t>Strawberries Frozen - Sliced, 6-5 lb bags</t>
  </si>
  <si>
    <t>Strawberry Cup Frozen 96-4.5 oz cups</t>
  </si>
  <si>
    <t>Brocolli Frozen Pkg 30 lb.</t>
  </si>
  <si>
    <t>Carrots Diced Frozen 12-2 lb</t>
  </si>
  <si>
    <t>Corn Can 6 #10 cans (Kosher)</t>
  </si>
  <si>
    <t xml:space="preserve">Corn Frozen 12-2.5 lb </t>
  </si>
  <si>
    <t>Green Beans Frozen 12-2.5 lb</t>
  </si>
  <si>
    <t>Mixed Vegetables Frozen, 6-5 lb</t>
  </si>
  <si>
    <t>Potato Wedges 6-5 lb</t>
  </si>
  <si>
    <t>Potatoes Oven Fry 6-5 lb</t>
  </si>
  <si>
    <t>Sweet Potato,Crinkle Cut Oven Fries,Frozen, 6-5 lb</t>
  </si>
  <si>
    <t>Tomato Salsa Pouch 6-106 oz.</t>
  </si>
  <si>
    <t>Beans</t>
  </si>
  <si>
    <t>Beans Vegetarian Can-6# 10</t>
  </si>
  <si>
    <t>Dairy</t>
  </si>
  <si>
    <t>Cheese Sliced White 6/5 lb sleeves</t>
  </si>
  <si>
    <t>Cheese Sliced Yellow 6/5 lb sleeves</t>
  </si>
  <si>
    <t>Fish</t>
  </si>
  <si>
    <t>Beef 100% Patty Raw Frozen, 90/10 2 MMA 40 lb</t>
  </si>
  <si>
    <t>Beef Crumbles Frozen, W/SPP 40 lb</t>
  </si>
  <si>
    <t>Beef Fine Ground Frozen, 40 lb</t>
  </si>
  <si>
    <t>Beef Patties 100% Beef Cooked, Frozen, 2 MMA 40 lb</t>
  </si>
  <si>
    <t>Chicken Cut-Up Frozen 40 lb</t>
  </si>
  <si>
    <t>Chicken Diced 40 lb</t>
  </si>
  <si>
    <t>Chicken Fajita 30 lb</t>
  </si>
  <si>
    <t>Egg Patties, Cooked, 25 lb case</t>
  </si>
  <si>
    <t>Grilled Chicken Filet Unbreaded Frozen 30 lb</t>
  </si>
  <si>
    <t>Turkey Breast Deli Sliced 40 lb (8-5 lb)</t>
  </si>
  <si>
    <t>Turkey Roasts Frozen Count 32-48 lb</t>
  </si>
  <si>
    <t>Unseasoned Chicken Strips 30 lb, (3-10 lb)</t>
  </si>
  <si>
    <t>Sunflower Seed Butter, Smooth (Kosher)</t>
  </si>
  <si>
    <t>Estimated $/Case</t>
  </si>
  <si>
    <t>Beans Subtotal:</t>
  </si>
  <si>
    <t>Dairy Subtotal:</t>
  </si>
  <si>
    <t>Fruits and Juice Subtotal:</t>
  </si>
  <si>
    <t>September</t>
  </si>
  <si>
    <t>October</t>
  </si>
  <si>
    <t>August</t>
  </si>
  <si>
    <t>August &amp; November</t>
  </si>
  <si>
    <t>Sept. &amp; January</t>
  </si>
  <si>
    <t>Aug. &amp; January</t>
  </si>
  <si>
    <t>Oct. &amp; January</t>
  </si>
  <si>
    <t>Remaining Balance of Entitlement Dollars:</t>
  </si>
  <si>
    <t>Fish Subtotal:</t>
  </si>
  <si>
    <t>Nuts and Seeds Subtotal:</t>
  </si>
  <si>
    <t>Nuts and Seeds</t>
  </si>
  <si>
    <t>Estimated $/pound</t>
  </si>
  <si>
    <t xml:space="preserve">Total $ Amount </t>
  </si>
  <si>
    <t>Estimated $/case</t>
  </si>
  <si>
    <t>Number of cases</t>
  </si>
  <si>
    <t>Turkey Thighs Boneless/Skinless</t>
  </si>
  <si>
    <t>Alaska Pollock, Frozen</t>
  </si>
  <si>
    <t>Instructions for USDA Foods Planning Worksheets</t>
  </si>
  <si>
    <t>Direct Delivery Order Amount:</t>
  </si>
  <si>
    <t xml:space="preserve">Processing Order Amount: </t>
  </si>
  <si>
    <t>Vegetables Subtotals:</t>
  </si>
  <si>
    <r>
      <rPr>
        <b/>
        <sz val="11"/>
        <rFont val="Calibri"/>
        <family val="2"/>
        <scheme val="minor"/>
      </rPr>
      <t>Click on the Processing Tab first, even if you do not plan on ordering any processing items</t>
    </r>
    <r>
      <rPr>
        <sz val="11"/>
        <color theme="1"/>
        <rFont val="Calibri"/>
        <family val="2"/>
        <scheme val="minor"/>
      </rPr>
      <t>.</t>
    </r>
  </si>
  <si>
    <t>3.</t>
  </si>
  <si>
    <t>2.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</si>
  <si>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</si>
  <si>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</si>
  <si>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</si>
  <si>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</si>
  <si>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</si>
  <si>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</si>
  <si>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</si>
  <si>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</si>
  <si>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</si>
  <si>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Notes</t>
  </si>
  <si>
    <t>Direct Delivery Order Amnount:</t>
  </si>
  <si>
    <t>Beans Garbanzo Can-6 # 10 (Kosher)</t>
  </si>
  <si>
    <t>Pears Diced Ex LT Syrup 6 #10 cans  (Kosher)</t>
  </si>
  <si>
    <t>Aug. &amp; November</t>
  </si>
  <si>
    <t xml:space="preserve">October   </t>
  </si>
  <si>
    <t>Aug. &amp; December</t>
  </si>
  <si>
    <t xml:space="preserve">October </t>
  </si>
  <si>
    <t>Oct. &amp; December</t>
  </si>
  <si>
    <t>Grains</t>
  </si>
  <si>
    <t xml:space="preserve">Flour, bakers Hard Wheat, Unbleached                               </t>
  </si>
  <si>
    <t xml:space="preserve">Flour, bakers Hard Wheat, Hearth, Unbleached              </t>
  </si>
  <si>
    <t>Grains Subtotal:</t>
  </si>
  <si>
    <r>
      <t xml:space="preserve">Requests are due in Web-based Supply Chain Management (WBSCM) by </t>
    </r>
    <r>
      <rPr>
        <b/>
        <sz val="12"/>
        <color rgb="FFC00000"/>
        <rFont val="Calibri"/>
        <family val="2"/>
        <scheme val="minor"/>
      </rPr>
      <t>March 7, 2025</t>
    </r>
    <r>
      <rPr>
        <sz val="12"/>
        <rFont val="Calibri"/>
        <family val="2"/>
        <scheme val="minor"/>
      </rPr>
      <t>.</t>
    </r>
  </si>
  <si>
    <t>Black Bean Burger,  2 MMA CTN 30 lb</t>
  </si>
  <si>
    <t>Apple Juice, 100% Unsweetened Cups FZN, 96/4 oz cups</t>
  </si>
  <si>
    <t>Dried Cranberries PKG – 300/1.6 oz</t>
  </si>
  <si>
    <t xml:space="preserve">Aug. &amp; January </t>
  </si>
  <si>
    <t>Chicken, Pulled, CKD, FRZN PKG 15#/ 2 per case</t>
  </si>
  <si>
    <t>Pancakes, Whole Wheat FZN, 144 count</t>
  </si>
  <si>
    <t>Tortilla Whole Wheat FZN 8 inches, 24 packs of 12</t>
  </si>
  <si>
    <t>Whole Grain Blend Macaroni, CTN 20 lb</t>
  </si>
  <si>
    <r>
      <t xml:space="preserve">Connecticut State Department of Education Program </t>
    </r>
    <r>
      <rPr>
        <sz val="8"/>
        <color theme="1"/>
        <rFont val="Symbol"/>
        <family val="1"/>
        <charset val="2"/>
      </rPr>
      <t xml:space="preserve">· </t>
    </r>
    <r>
      <rPr>
        <sz val="8"/>
        <color theme="1"/>
        <rFont val="Arial Narrow"/>
        <family val="2"/>
      </rPr>
      <t xml:space="preserve">Food Distribution Program </t>
    </r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February 2025</t>
    </r>
  </si>
  <si>
    <t>The Processing and Direct Delivery Worksheets are combined. They are on two separate tabs,</t>
  </si>
  <si>
    <t>but the formulas connect both worksheets.</t>
  </si>
  <si>
    <t>Enter your Total Entitlement Dollars for school year (SY) 2025-26 in the first blue box. This</t>
  </si>
  <si>
    <t>amount can be found by running your Entitlement Bonus Summary Report in Web Based Supply</t>
  </si>
  <si>
    <t>Chain Management (WBSCM) for SY 2026.</t>
  </si>
  <si>
    <t>Enter the total amount allocated for the DoD and/or Unprocessed Produce Pilot in the green</t>
  </si>
  <si>
    <t>box. If you are not allocating any dollars to DoD or the Produce Pilot, skip this step.</t>
  </si>
  <si>
    <t>If you are ordering USDA Foods pounds for further processing, continue with step 6. If you are</t>
  </si>
  <si>
    <t>not ordering pounds for further processing, continue on with step 8.</t>
  </si>
  <si>
    <t>Enter the number of pounds for each material code for all further processed USDA Foods you are</t>
  </si>
  <si>
    <t>ordering for SY 2025-26.  The worksheet will tally your orders, and carry over the total to the</t>
  </si>
  <si>
    <t>Direct Delivery worksheet.</t>
  </si>
  <si>
    <t>If you are only ordering USDA Foods for processing, once you complete this worksheet, you are</t>
  </si>
  <si>
    <t xml:space="preserve">finished. Use this as a guide to enter your orders in WBSCM.  </t>
  </si>
  <si>
    <t>If you are only ordering direct delivery items, click on the Direct Delivery tab.  Your entitlement</t>
  </si>
  <si>
    <t>balance will carry over to this tab.</t>
  </si>
  <si>
    <t>Enter the total number of cases for each material code for all direct delivery items you are</t>
  </si>
  <si>
    <t xml:space="preserve">ordering for School Year 2025-26. </t>
  </si>
  <si>
    <t>Delivery months are listed on the left hand side of the worksheet. You only need to enter the</t>
  </si>
  <si>
    <t xml:space="preserve">total amount of cases you want to order for the whole year on this worksheet. </t>
  </si>
  <si>
    <t>Once in WBSCM, you will see the various delivery dates available when placing your orders. Use</t>
  </si>
  <si>
    <t>this as a guide to enter your orders in WBSCM.</t>
  </si>
  <si>
    <t>Pricing  in WBSCM constantly changes as it updates to the most recent purchase price daily. Use these</t>
  </si>
  <si>
    <t>worksheets as a guide to help you forcast your orders, but remember that the prices may differ as you</t>
  </si>
  <si>
    <t>enter your requests in WBSCM.</t>
  </si>
  <si>
    <t>Since processors generally frontload pounds of USDA Foods, there will only be one date available in</t>
  </si>
  <si>
    <t>WBSCM for all further processed material codes.</t>
  </si>
  <si>
    <t>School Year 2025-26</t>
  </si>
  <si>
    <r>
      <t xml:space="preserve">Tip:  </t>
    </r>
    <r>
      <rPr>
        <sz val="11"/>
        <color theme="1"/>
        <rFont val="Calibri"/>
        <family val="2"/>
        <scheme val="minor"/>
      </rPr>
      <t>Before beginning, take a snip or print the instructions  for easier reference.</t>
    </r>
  </si>
  <si>
    <t>USDA Foods Worksheet for Further Processed Items for School Year 2025-26</t>
  </si>
  <si>
    <t>Total Entitlement Dollars for SY 2025-26:</t>
  </si>
  <si>
    <t>Total Amount Allocated for DOD and/or Produce Pilot for SY 2025-26:</t>
  </si>
  <si>
    <t>Remaining Entitlement Available for SY 2025-26:</t>
  </si>
  <si>
    <t>Processing Order Amount:</t>
  </si>
  <si>
    <t>Beef SPP 100% Patty Raw 85/15, Frozen,  2 MMA 40 lb</t>
  </si>
  <si>
    <t>USDA Foods Worksheet for Direct Delivery Items for School Year 2025-26</t>
  </si>
  <si>
    <t>Cheese, Blended American, Yellow,                    Reduced Fat, Sliced, Chilled, 6/5 lb package</t>
  </si>
  <si>
    <t>Cheese Mozz LM Part-Skim Wrapped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</si>
</sst>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Symbol"/>
      <family val="1"/>
      <charset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30549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7" fontId="11" fillId="0" borderId="0" xfId="0" quotePrefix="1" applyNumberFormat="1" applyFont="1" applyAlignment="1">
      <alignment horizontal="center" wrapText="1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0" fillId="0" borderId="0" xfId="0" quotePrefix="1" applyFont="1" applyAlignment="1">
      <alignment horizontal="center" wrapText="1"/>
    </xf>
    <xf numFmtId="0" fontId="13" fillId="2" borderId="2" xfId="0" quotePrefix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7" fontId="11" fillId="3" borderId="1" xfId="0" applyNumberFormat="1" applyFont="1" applyFill="1" applyBorder="1" applyAlignment="1">
      <alignment wrapText="1"/>
    </xf>
    <xf numFmtId="1" fontId="10" fillId="6" borderId="1" xfId="0" quotePrefix="1" applyNumberFormat="1" applyFont="1" applyFill="1" applyBorder="1" applyAlignment="1" applyProtection="1">
      <alignment horizontal="center" wrapText="1"/>
      <protection locked="0"/>
    </xf>
    <xf numFmtId="7" fontId="10" fillId="3" borderId="1" xfId="0" quotePrefix="1" applyNumberFormat="1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7" fontId="11" fillId="4" borderId="2" xfId="0" quotePrefix="1" applyNumberFormat="1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0" xfId="0" quotePrefix="1" applyFont="1" applyFill="1" applyAlignment="1">
      <alignment wrapText="1"/>
    </xf>
    <xf numFmtId="7" fontId="11" fillId="3" borderId="0" xfId="0" quotePrefix="1" applyNumberFormat="1" applyFont="1" applyFill="1" applyAlignment="1">
      <alignment horizontal="center" wrapText="1"/>
    </xf>
    <xf numFmtId="1" fontId="10" fillId="3" borderId="0" xfId="0" quotePrefix="1" applyNumberFormat="1" applyFont="1" applyFill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7" fontId="11" fillId="0" borderId="1" xfId="0" applyNumberFormat="1" applyFont="1" applyBorder="1" applyAlignment="1">
      <alignment wrapText="1"/>
    </xf>
    <xf numFmtId="7" fontId="10" fillId="0" borderId="1" xfId="0" quotePrefix="1" applyNumberFormat="1" applyFont="1" applyBorder="1" applyAlignment="1">
      <alignment horizontal="center" wrapText="1"/>
    </xf>
    <xf numFmtId="164" fontId="15" fillId="0" borderId="6" xfId="0" applyNumberFormat="1" applyFont="1" applyBorder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 wrapText="1"/>
    </xf>
    <xf numFmtId="0" fontId="15" fillId="0" borderId="0" xfId="0" applyFont="1" applyAlignment="1">
      <alignment horizontal="right" wrapText="1"/>
    </xf>
    <xf numFmtId="8" fontId="8" fillId="0" borderId="0" xfId="0" applyNumberFormat="1" applyFont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6" borderId="6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4" borderId="1" xfId="0" applyFont="1" applyFill="1" applyBorder="1" applyAlignment="1">
      <alignment wrapText="1"/>
    </xf>
    <xf numFmtId="164" fontId="15" fillId="4" borderId="1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8" fillId="6" borderId="1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6" borderId="8" xfId="0" applyFont="1" applyFill="1" applyBorder="1" applyAlignment="1" applyProtection="1">
      <alignment horizontal="center" wrapText="1"/>
      <protection locked="0"/>
    </xf>
    <xf numFmtId="164" fontId="8" fillId="0" borderId="2" xfId="0" applyNumberFormat="1" applyFont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8" fontId="8" fillId="4" borderId="1" xfId="0" applyNumberFormat="1" applyFont="1" applyFill="1" applyBorder="1" applyAlignment="1">
      <alignment horizontal="center" wrapText="1"/>
    </xf>
    <xf numFmtId="8" fontId="8" fillId="5" borderId="1" xfId="0" applyNumberFormat="1" applyFont="1" applyFill="1" applyBorder="1" applyAlignment="1">
      <alignment horizontal="center" wrapText="1"/>
    </xf>
    <xf numFmtId="8" fontId="8" fillId="8" borderId="1" xfId="0" applyNumberFormat="1" applyFont="1" applyFill="1" applyBorder="1" applyAlignment="1">
      <alignment horizontal="center" wrapText="1"/>
    </xf>
    <xf numFmtId="0" fontId="11" fillId="0" borderId="0" xfId="0" quotePrefix="1" applyFont="1" applyAlignment="1">
      <alignment horizontal="right" wrapText="1"/>
    </xf>
    <xf numFmtId="8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7" fontId="10" fillId="7" borderId="1" xfId="0" quotePrefix="1" applyNumberFormat="1" applyFont="1" applyFill="1" applyBorder="1" applyAlignment="1" applyProtection="1">
      <alignment horizontal="center" wrapText="1"/>
      <protection locked="0"/>
    </xf>
    <xf numFmtId="7" fontId="10" fillId="4" borderId="1" xfId="0" quotePrefix="1" applyNumberFormat="1" applyFont="1" applyFill="1" applyBorder="1" applyAlignment="1" applyProtection="1">
      <alignment horizontal="center" wrapText="1"/>
      <protection locked="0"/>
    </xf>
    <xf numFmtId="164" fontId="8" fillId="1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7" fontId="10" fillId="0" borderId="0" xfId="0" quotePrefix="1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7" fontId="10" fillId="5" borderId="1" xfId="0" quotePrefix="1" applyNumberFormat="1" applyFont="1" applyFill="1" applyBorder="1" applyAlignment="1">
      <alignment horizontal="center" wrapText="1"/>
    </xf>
    <xf numFmtId="7" fontId="10" fillId="10" borderId="1" xfId="0" quotePrefix="1" applyNumberFormat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8" fontId="10" fillId="5" borderId="1" xfId="0" quotePrefix="1" applyNumberFormat="1" applyFont="1" applyFill="1" applyBorder="1" applyAlignment="1">
      <alignment horizontal="center" wrapText="1"/>
    </xf>
    <xf numFmtId="0" fontId="13" fillId="9" borderId="1" xfId="0" applyFont="1" applyFill="1" applyBorder="1" applyAlignment="1">
      <alignment wrapText="1"/>
    </xf>
    <xf numFmtId="0" fontId="13" fillId="9" borderId="1" xfId="0" quotePrefix="1" applyFont="1" applyFill="1" applyBorder="1" applyAlignment="1">
      <alignment wrapText="1"/>
    </xf>
    <xf numFmtId="0" fontId="13" fillId="9" borderId="2" xfId="0" applyFont="1" applyFill="1" applyBorder="1" applyAlignment="1">
      <alignment wrapText="1"/>
    </xf>
    <xf numFmtId="0" fontId="13" fillId="9" borderId="2" xfId="0" quotePrefix="1" applyFont="1" applyFill="1" applyBorder="1" applyAlignment="1">
      <alignment wrapText="1"/>
    </xf>
    <xf numFmtId="164" fontId="15" fillId="4" borderId="1" xfId="0" applyNumberFormat="1" applyFont="1" applyFill="1" applyBorder="1" applyAlignment="1">
      <alignment wrapText="1"/>
    </xf>
    <xf numFmtId="0" fontId="15" fillId="4" borderId="1" xfId="0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horizontal="right"/>
    </xf>
    <xf numFmtId="0" fontId="15" fillId="4" borderId="3" xfId="0" applyFont="1" applyFill="1" applyBorder="1" applyAlignment="1">
      <alignment wrapText="1"/>
    </xf>
    <xf numFmtId="0" fontId="15" fillId="4" borderId="3" xfId="0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wrapText="1"/>
    </xf>
    <xf numFmtId="0" fontId="3" fillId="9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wrapText="1"/>
    </xf>
    <xf numFmtId="0" fontId="11" fillId="4" borderId="3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1" fontId="10" fillId="6" borderId="1" xfId="0" quotePrefix="1" applyNumberFormat="1" applyFont="1" applyFill="1" applyBorder="1" applyAlignment="1" applyProtection="1">
      <alignment horizontal="center"/>
      <protection locked="0"/>
    </xf>
    <xf numFmtId="7" fontId="11" fillId="3" borderId="0" xfId="0" quotePrefix="1" applyNumberFormat="1" applyFont="1" applyFill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Continuous" vertical="center"/>
    </xf>
    <xf numFmtId="0" fontId="11" fillId="0" borderId="7" xfId="0" quotePrefix="1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1" fillId="0" borderId="0" xfId="0" quotePrefix="1" applyFont="1"/>
    <xf numFmtId="0" fontId="15" fillId="0" borderId="0" xfId="0" applyFont="1" applyAlignment="1">
      <alignment horizontal="left"/>
    </xf>
    <xf numFmtId="0" fontId="15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2" xfId="0" quotePrefix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right" wrapText="1"/>
    </xf>
    <xf numFmtId="0" fontId="11" fillId="4" borderId="9" xfId="0" applyFont="1" applyFill="1" applyBorder="1" applyAlignment="1">
      <alignment horizontal="right" wrapText="1"/>
    </xf>
    <xf numFmtId="0" fontId="11" fillId="4" borderId="4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5496"/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zoomScale="124" zoomScaleNormal="124" zoomScaleSheetLayoutView="100" workbookViewId="0">
      <selection activeCell="J3" sqref="J3"/>
    </sheetView>
  </sheetViews>
  <sheetFormatPr defaultColWidth="0" defaultRowHeight="15" zeroHeight="1" x14ac:dyDescent="0.25"/>
  <cols>
    <col min="1" max="1" width="4.5703125" style="2" customWidth="1"/>
    <col min="2" max="10" width="9.140625" customWidth="1"/>
    <col min="11" max="16384" width="9.140625" hidden="1"/>
  </cols>
  <sheetData>
    <row r="1" spans="1:10" x14ac:dyDescent="0.25"/>
    <row r="2" spans="1:10" s="4" customFormat="1" ht="20.100000000000001" customHeight="1" x14ac:dyDescent="0.25">
      <c r="A2" s="97" t="s">
        <v>97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4" customFormat="1" ht="20.100000000000001" customHeight="1" x14ac:dyDescent="0.25">
      <c r="A3" s="97" t="s">
        <v>163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25">
      <c r="B4" s="1"/>
    </row>
    <row r="5" spans="1:10" x14ac:dyDescent="0.25">
      <c r="A5" s="1" t="s">
        <v>164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B6" s="1"/>
    </row>
    <row r="7" spans="1:10" ht="15" customHeight="1" x14ac:dyDescent="0.25">
      <c r="A7" s="2" t="s">
        <v>104</v>
      </c>
      <c r="B7" t="s">
        <v>136</v>
      </c>
    </row>
    <row r="8" spans="1:10" x14ac:dyDescent="0.25">
      <c r="B8" t="s">
        <v>137</v>
      </c>
    </row>
    <row r="9" spans="1:10" ht="9.9499999999999993" customHeight="1" x14ac:dyDescent="0.25"/>
    <row r="10" spans="1:10" x14ac:dyDescent="0.25">
      <c r="A10" s="2" t="s">
        <v>103</v>
      </c>
      <c r="B10" t="s">
        <v>101</v>
      </c>
    </row>
    <row r="11" spans="1:10" ht="9.9499999999999993" customHeight="1" x14ac:dyDescent="0.25"/>
    <row r="12" spans="1:10" ht="15" customHeight="1" x14ac:dyDescent="0.25">
      <c r="A12" s="2" t="s">
        <v>102</v>
      </c>
      <c r="B12" t="s">
        <v>138</v>
      </c>
    </row>
    <row r="13" spans="1:10" ht="15" customHeight="1" x14ac:dyDescent="0.25">
      <c r="B13" t="s">
        <v>139</v>
      </c>
    </row>
    <row r="14" spans="1:10" x14ac:dyDescent="0.25">
      <c r="B14" t="s">
        <v>140</v>
      </c>
    </row>
    <row r="15" spans="1:10" ht="9.9499999999999993" customHeight="1" x14ac:dyDescent="0.25"/>
    <row r="16" spans="1:10" ht="15" customHeight="1" x14ac:dyDescent="0.25">
      <c r="A16" s="2" t="s">
        <v>105</v>
      </c>
      <c r="B16" t="s">
        <v>141</v>
      </c>
    </row>
    <row r="17" spans="1:2" x14ac:dyDescent="0.25">
      <c r="B17" t="s">
        <v>142</v>
      </c>
    </row>
    <row r="18" spans="1:2" ht="9.9499999999999993" customHeight="1" x14ac:dyDescent="0.25"/>
    <row r="19" spans="1:2" ht="15" customHeight="1" x14ac:dyDescent="0.25">
      <c r="A19" s="2" t="s">
        <v>106</v>
      </c>
      <c r="B19" t="s">
        <v>143</v>
      </c>
    </row>
    <row r="20" spans="1:2" x14ac:dyDescent="0.25">
      <c r="B20" t="s">
        <v>144</v>
      </c>
    </row>
    <row r="21" spans="1:2" ht="9.9499999999999993" customHeight="1" x14ac:dyDescent="0.25"/>
    <row r="22" spans="1:2" ht="15" customHeight="1" x14ac:dyDescent="0.25">
      <c r="A22" s="2" t="s">
        <v>107</v>
      </c>
      <c r="B22" t="s">
        <v>145</v>
      </c>
    </row>
    <row r="23" spans="1:2" x14ac:dyDescent="0.25">
      <c r="B23" t="s">
        <v>146</v>
      </c>
    </row>
    <row r="24" spans="1:2" x14ac:dyDescent="0.25">
      <c r="B24" t="s">
        <v>147</v>
      </c>
    </row>
    <row r="25" spans="1:2" ht="9.9499999999999993" customHeight="1" x14ac:dyDescent="0.25"/>
    <row r="26" spans="1:2" ht="15" customHeight="1" x14ac:dyDescent="0.25">
      <c r="A26" s="2" t="s">
        <v>108</v>
      </c>
      <c r="B26" t="s">
        <v>148</v>
      </c>
    </row>
    <row r="27" spans="1:2" x14ac:dyDescent="0.25">
      <c r="B27" t="s">
        <v>149</v>
      </c>
    </row>
    <row r="28" spans="1:2" ht="9.9499999999999993" customHeight="1" x14ac:dyDescent="0.25"/>
    <row r="29" spans="1:2" ht="15" customHeight="1" x14ac:dyDescent="0.25">
      <c r="A29" s="2" t="s">
        <v>109</v>
      </c>
      <c r="B29" t="s">
        <v>150</v>
      </c>
    </row>
    <row r="30" spans="1:2" x14ac:dyDescent="0.25">
      <c r="B30" t="s">
        <v>151</v>
      </c>
    </row>
    <row r="31" spans="1:2" ht="9.9499999999999993" customHeight="1" x14ac:dyDescent="0.25"/>
    <row r="32" spans="1:2" ht="15" customHeight="1" x14ac:dyDescent="0.25">
      <c r="A32" s="2" t="s">
        <v>110</v>
      </c>
      <c r="B32" t="s">
        <v>152</v>
      </c>
    </row>
    <row r="33" spans="1:10" x14ac:dyDescent="0.25">
      <c r="B33" t="s">
        <v>153</v>
      </c>
    </row>
    <row r="34" spans="1:10" ht="9.9499999999999993" customHeight="1" x14ac:dyDescent="0.25"/>
    <row r="35" spans="1:10" ht="15" customHeight="1" x14ac:dyDescent="0.25">
      <c r="A35" s="2" t="s">
        <v>111</v>
      </c>
      <c r="B35" t="s">
        <v>154</v>
      </c>
    </row>
    <row r="36" spans="1:10" x14ac:dyDescent="0.25">
      <c r="B36" t="s">
        <v>155</v>
      </c>
    </row>
    <row r="37" spans="1:10" ht="9.9499999999999993" customHeight="1" x14ac:dyDescent="0.25"/>
    <row r="38" spans="1:10" ht="15" customHeight="1" x14ac:dyDescent="0.25">
      <c r="A38" s="2" t="s">
        <v>112</v>
      </c>
      <c r="B38" t="s">
        <v>156</v>
      </c>
    </row>
    <row r="39" spans="1:10" x14ac:dyDescent="0.25">
      <c r="B39" t="s">
        <v>157</v>
      </c>
    </row>
    <row r="40" spans="1:10" x14ac:dyDescent="0.25"/>
    <row r="41" spans="1:10" x14ac:dyDescent="0.25">
      <c r="A41" s="3" t="s">
        <v>113</v>
      </c>
    </row>
    <row r="42" spans="1:10" ht="15" customHeight="1" x14ac:dyDescent="0.25">
      <c r="A42" t="s">
        <v>158</v>
      </c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t="s">
        <v>159</v>
      </c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t="s">
        <v>160</v>
      </c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5"/>
    <row r="46" spans="1:10" ht="15" customHeight="1" x14ac:dyDescent="0.25">
      <c r="A46" t="s">
        <v>161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t="s">
        <v>162</v>
      </c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/>
    <row r="49" spans="1:10" s="117" customFormat="1" x14ac:dyDescent="0.25">
      <c r="A49" s="116" t="s">
        <v>135</v>
      </c>
      <c r="B49" s="116"/>
      <c r="C49" s="116"/>
      <c r="D49" s="116"/>
      <c r="E49" s="116"/>
      <c r="F49" s="116"/>
      <c r="G49" s="116"/>
      <c r="H49" s="116"/>
      <c r="I49" s="116"/>
      <c r="J49" s="116"/>
    </row>
  </sheetData>
  <sheetProtection algorithmName="SHA-512" hashValue="xr1/BKkUJ3du4YX7E/ZRvJErk1BfnccYKSG/Xg2K47G7DHiGD7FP6wkpsmiEagdbFRC/sdaJb2lTweM/2dQwmA==" saltValue="U1MoF5PTXDKoXe2s7QFVKA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showGridLines="0" topLeftCell="A29" zoomScaleNormal="100" zoomScaleSheetLayoutView="100" workbookViewId="0">
      <selection activeCell="E28" sqref="E28"/>
    </sheetView>
  </sheetViews>
  <sheetFormatPr defaultColWidth="0" defaultRowHeight="15" zeroHeight="1" x14ac:dyDescent="0.25"/>
  <cols>
    <col min="1" max="1" width="2.140625" style="5" customWidth="1"/>
    <col min="2" max="2" width="16.28515625" style="6" customWidth="1"/>
    <col min="3" max="3" width="42.85546875" style="5" customWidth="1"/>
    <col min="4" max="4" width="15.85546875" style="5" customWidth="1"/>
    <col min="5" max="5" width="20.140625" style="6" bestFit="1" customWidth="1"/>
    <col min="6" max="6" width="28.140625" style="6" customWidth="1"/>
    <col min="7" max="16384" width="8.7109375" style="5" hidden="1"/>
  </cols>
  <sheetData>
    <row r="1" spans="1:6" ht="21" customHeight="1" x14ac:dyDescent="0.35">
      <c r="A1" s="91" t="s">
        <v>165</v>
      </c>
      <c r="B1" s="91"/>
      <c r="C1" s="91"/>
      <c r="D1" s="91"/>
      <c r="E1" s="91"/>
      <c r="F1" s="91"/>
    </row>
    <row r="2" spans="1:6" x14ac:dyDescent="0.25">
      <c r="A2" s="71"/>
    </row>
    <row r="3" spans="1:6" x14ac:dyDescent="0.25">
      <c r="A3" s="71"/>
    </row>
    <row r="4" spans="1:6" s="8" customFormat="1" ht="15.75" customHeight="1" x14ac:dyDescent="0.25">
      <c r="A4" s="118" t="s">
        <v>126</v>
      </c>
      <c r="B4" s="7"/>
      <c r="C4" s="7"/>
      <c r="D4" s="7"/>
      <c r="E4" s="7"/>
      <c r="F4" s="7"/>
    </row>
    <row r="5" spans="1:6" ht="15.75" x14ac:dyDescent="0.25">
      <c r="A5" s="8"/>
      <c r="B5" s="12"/>
      <c r="C5" s="8"/>
      <c r="D5" s="8"/>
      <c r="E5" s="12"/>
      <c r="F5" s="12"/>
    </row>
    <row r="6" spans="1:6" ht="15.75" customHeight="1" x14ac:dyDescent="0.25">
      <c r="A6" s="8"/>
      <c r="B6" s="100" t="s">
        <v>166</v>
      </c>
      <c r="D6" s="10"/>
      <c r="E6" s="68">
        <v>0</v>
      </c>
    </row>
    <row r="7" spans="1:6" ht="15.75" x14ac:dyDescent="0.25">
      <c r="A7" s="8"/>
      <c r="B7" s="103"/>
      <c r="D7" s="65"/>
      <c r="E7" s="72"/>
    </row>
    <row r="8" spans="1:6" ht="15.75" customHeight="1" x14ac:dyDescent="0.25">
      <c r="A8" s="8"/>
      <c r="B8" s="100" t="s">
        <v>167</v>
      </c>
      <c r="D8" s="10"/>
      <c r="E8" s="69">
        <v>0</v>
      </c>
    </row>
    <row r="9" spans="1:6" ht="15.75" x14ac:dyDescent="0.25">
      <c r="A9" s="8"/>
      <c r="B9" s="103"/>
      <c r="D9" s="65"/>
      <c r="E9" s="72"/>
    </row>
    <row r="10" spans="1:6" ht="15.75" x14ac:dyDescent="0.25">
      <c r="A10" s="8"/>
      <c r="B10" s="104" t="s">
        <v>169</v>
      </c>
      <c r="D10" s="73"/>
      <c r="E10" s="75">
        <f>SUM(F25+F29+F36+F44+F51+F59+F68)</f>
        <v>0</v>
      </c>
    </row>
    <row r="11" spans="1:6" ht="15.75" x14ac:dyDescent="0.25">
      <c r="A11" s="8"/>
      <c r="B11" s="105"/>
      <c r="D11" s="74"/>
      <c r="E11" s="72"/>
    </row>
    <row r="12" spans="1:6" ht="15.75" x14ac:dyDescent="0.25">
      <c r="A12" s="8"/>
      <c r="B12" s="104" t="s">
        <v>98</v>
      </c>
      <c r="D12" s="73"/>
      <c r="E12" s="76">
        <f>'Direct Delivery'!D10</f>
        <v>0</v>
      </c>
    </row>
    <row r="13" spans="1:6" ht="15.75" x14ac:dyDescent="0.25">
      <c r="A13" s="8"/>
      <c r="B13" s="106"/>
      <c r="D13" s="77"/>
      <c r="E13" s="72"/>
    </row>
    <row r="14" spans="1:6" ht="15.75" customHeight="1" x14ac:dyDescent="0.25">
      <c r="A14" s="8"/>
      <c r="B14" s="104" t="s">
        <v>87</v>
      </c>
      <c r="D14" s="73"/>
      <c r="E14" s="78">
        <f>E6-(E8+E10+E12)</f>
        <v>0</v>
      </c>
    </row>
    <row r="15" spans="1:6" ht="15.75" x14ac:dyDescent="0.25">
      <c r="A15" s="8"/>
      <c r="B15" s="12"/>
      <c r="C15" s="8"/>
      <c r="D15" s="8"/>
      <c r="E15" s="12"/>
      <c r="F15" s="12"/>
    </row>
    <row r="16" spans="1:6" s="8" customFormat="1" ht="15.75" x14ac:dyDescent="0.25">
      <c r="B16" s="12"/>
      <c r="E16" s="12"/>
      <c r="F16" s="12"/>
    </row>
    <row r="17" spans="2:6" s="8" customFormat="1" ht="15.75" x14ac:dyDescent="0.25">
      <c r="B17" s="11"/>
      <c r="C17" s="13" t="s">
        <v>0</v>
      </c>
      <c r="D17" s="10"/>
      <c r="E17" s="9"/>
      <c r="F17" s="14"/>
    </row>
    <row r="18" spans="2:6" s="7" customFormat="1" ht="31.5" x14ac:dyDescent="0.25">
      <c r="B18" s="107" t="s">
        <v>1</v>
      </c>
      <c r="C18" s="107" t="s">
        <v>2</v>
      </c>
      <c r="D18" s="108" t="s">
        <v>91</v>
      </c>
      <c r="E18" s="109" t="s">
        <v>3</v>
      </c>
      <c r="F18" s="108" t="s">
        <v>92</v>
      </c>
    </row>
    <row r="19" spans="2:6" s="8" customFormat="1" ht="15.75" x14ac:dyDescent="0.25">
      <c r="B19" s="16">
        <v>110244</v>
      </c>
      <c r="C19" s="17" t="s">
        <v>4</v>
      </c>
      <c r="D19" s="18">
        <v>1.77</v>
      </c>
      <c r="E19" s="94">
        <v>0</v>
      </c>
      <c r="F19" s="20">
        <f>+D19*E19</f>
        <v>0</v>
      </c>
    </row>
    <row r="20" spans="2:6" s="8" customFormat="1" ht="31.5" x14ac:dyDescent="0.25">
      <c r="B20" s="16">
        <v>110036</v>
      </c>
      <c r="C20" s="17" t="s">
        <v>172</v>
      </c>
      <c r="D20" s="18">
        <v>2.1</v>
      </c>
      <c r="E20" s="94">
        <v>0</v>
      </c>
      <c r="F20" s="20">
        <f>+D20*E20</f>
        <v>0</v>
      </c>
    </row>
    <row r="21" spans="2:6" s="8" customFormat="1" ht="15.75" x14ac:dyDescent="0.25">
      <c r="B21" s="16">
        <v>110253</v>
      </c>
      <c r="C21" s="17" t="s">
        <v>5</v>
      </c>
      <c r="D21" s="18">
        <v>2.71</v>
      </c>
      <c r="E21" s="94">
        <v>0</v>
      </c>
      <c r="F21" s="20">
        <f>+D21*E21</f>
        <v>0</v>
      </c>
    </row>
    <row r="22" spans="2:6" s="8" customFormat="1" ht="15.75" x14ac:dyDescent="0.25">
      <c r="B22" s="16">
        <v>110254</v>
      </c>
      <c r="C22" s="17" t="s">
        <v>6</v>
      </c>
      <c r="D22" s="18">
        <v>2.13</v>
      </c>
      <c r="E22" s="94">
        <v>0</v>
      </c>
      <c r="F22" s="20">
        <f>+D22*E22</f>
        <v>0</v>
      </c>
    </row>
    <row r="23" spans="2:6" s="8" customFormat="1" ht="15.75" x14ac:dyDescent="0.25">
      <c r="B23" s="16">
        <v>110242</v>
      </c>
      <c r="C23" s="17" t="s">
        <v>7</v>
      </c>
      <c r="D23" s="18">
        <v>2.15</v>
      </c>
      <c r="E23" s="94">
        <v>0</v>
      </c>
      <c r="F23" s="20">
        <f>D23*E23</f>
        <v>0</v>
      </c>
    </row>
    <row r="24" spans="2:6" s="8" customFormat="1" ht="15.75" x14ac:dyDescent="0.25">
      <c r="B24" s="16">
        <v>111791</v>
      </c>
      <c r="C24" s="17" t="s">
        <v>173</v>
      </c>
      <c r="D24" s="18">
        <v>1.98</v>
      </c>
      <c r="E24" s="94">
        <v>0</v>
      </c>
      <c r="F24" s="20">
        <f>D24*E24</f>
        <v>0</v>
      </c>
    </row>
    <row r="25" spans="2:6" s="8" customFormat="1" ht="15.75" x14ac:dyDescent="0.25">
      <c r="B25" s="21"/>
      <c r="C25" s="92"/>
      <c r="D25" s="93"/>
      <c r="E25" s="96" t="s">
        <v>8</v>
      </c>
      <c r="F25" s="22">
        <f>SUM(F19:F24)</f>
        <v>0</v>
      </c>
    </row>
    <row r="26" spans="2:6" s="8" customFormat="1" ht="15.75" x14ac:dyDescent="0.25">
      <c r="B26" s="23"/>
      <c r="C26" s="23"/>
      <c r="D26" s="24"/>
      <c r="E26" s="95"/>
      <c r="F26" s="26"/>
    </row>
    <row r="27" spans="2:6" s="7" customFormat="1" ht="31.5" x14ac:dyDescent="0.25">
      <c r="B27" s="107" t="s">
        <v>1</v>
      </c>
      <c r="C27" s="107" t="s">
        <v>9</v>
      </c>
      <c r="D27" s="108" t="s">
        <v>91</v>
      </c>
      <c r="E27" s="109" t="s">
        <v>3</v>
      </c>
      <c r="F27" s="108" t="s">
        <v>92</v>
      </c>
    </row>
    <row r="28" spans="2:6" s="8" customFormat="1" ht="15.75" x14ac:dyDescent="0.25">
      <c r="B28" s="16">
        <v>110149</v>
      </c>
      <c r="C28" s="17" t="s">
        <v>10</v>
      </c>
      <c r="D28" s="18">
        <v>0.37</v>
      </c>
      <c r="E28" s="94">
        <v>0</v>
      </c>
      <c r="F28" s="20">
        <f>D28*E28</f>
        <v>0</v>
      </c>
    </row>
    <row r="29" spans="2:6" s="8" customFormat="1" ht="15.75" x14ac:dyDescent="0.25">
      <c r="B29" s="21"/>
      <c r="C29" s="92"/>
      <c r="D29" s="93"/>
      <c r="E29" s="96" t="s">
        <v>11</v>
      </c>
      <c r="F29" s="22">
        <f>F28</f>
        <v>0</v>
      </c>
    </row>
    <row r="30" spans="2:6" s="8" customFormat="1" ht="15.75" x14ac:dyDescent="0.25">
      <c r="B30" s="23"/>
      <c r="C30" s="23"/>
      <c r="D30" s="24"/>
      <c r="E30" s="95"/>
      <c r="F30" s="26"/>
    </row>
    <row r="31" spans="2:6" s="7" customFormat="1" ht="31.5" x14ac:dyDescent="0.25">
      <c r="B31" s="110" t="s">
        <v>1</v>
      </c>
      <c r="C31" s="110" t="s">
        <v>12</v>
      </c>
      <c r="D31" s="108" t="s">
        <v>91</v>
      </c>
      <c r="E31" s="111" t="s">
        <v>3</v>
      </c>
      <c r="F31" s="108" t="s">
        <v>92</v>
      </c>
    </row>
    <row r="32" spans="2:6" s="8" customFormat="1" ht="15.75" x14ac:dyDescent="0.25">
      <c r="B32" s="16">
        <v>100155</v>
      </c>
      <c r="C32" s="17" t="s">
        <v>13</v>
      </c>
      <c r="D32" s="18">
        <v>3.62</v>
      </c>
      <c r="E32" s="94">
        <v>0</v>
      </c>
      <c r="F32" s="20">
        <f>D32*E32</f>
        <v>0</v>
      </c>
    </row>
    <row r="33" spans="2:6" s="8" customFormat="1" ht="15.75" x14ac:dyDescent="0.25">
      <c r="B33" s="16">
        <v>100154</v>
      </c>
      <c r="C33" s="17" t="s">
        <v>14</v>
      </c>
      <c r="D33" s="18">
        <v>3.73</v>
      </c>
      <c r="E33" s="94">
        <v>0</v>
      </c>
      <c r="F33" s="20">
        <f>D33*E33</f>
        <v>0</v>
      </c>
    </row>
    <row r="34" spans="2:6" s="8" customFormat="1" ht="15.75" x14ac:dyDescent="0.25">
      <c r="B34" s="16">
        <v>100156</v>
      </c>
      <c r="C34" s="17" t="s">
        <v>15</v>
      </c>
      <c r="D34" s="18">
        <v>4.41</v>
      </c>
      <c r="E34" s="94">
        <v>0</v>
      </c>
      <c r="F34" s="20">
        <f>D34*E34</f>
        <v>0</v>
      </c>
    </row>
    <row r="35" spans="2:6" s="8" customFormat="1" ht="15.75" x14ac:dyDescent="0.25">
      <c r="B35" s="16">
        <v>100193</v>
      </c>
      <c r="C35" s="17" t="s">
        <v>16</v>
      </c>
      <c r="D35" s="18">
        <v>1.28</v>
      </c>
      <c r="E35" s="94">
        <v>0</v>
      </c>
      <c r="F35" s="20">
        <f>D35*E35</f>
        <v>0</v>
      </c>
    </row>
    <row r="36" spans="2:6" s="8" customFormat="1" ht="15.75" x14ac:dyDescent="0.25">
      <c r="B36" s="21"/>
      <c r="C36" s="92"/>
      <c r="D36" s="93"/>
      <c r="E36" s="96" t="s">
        <v>17</v>
      </c>
      <c r="F36" s="22">
        <f>SUM(F32:F35)</f>
        <v>0</v>
      </c>
    </row>
    <row r="37" spans="2:6" s="8" customFormat="1" ht="15.75" x14ac:dyDescent="0.25">
      <c r="B37" s="23"/>
      <c r="C37" s="23"/>
      <c r="D37" s="24"/>
      <c r="E37" s="95"/>
      <c r="F37" s="26"/>
    </row>
    <row r="38" spans="2:6" s="7" customFormat="1" ht="31.5" x14ac:dyDescent="0.25">
      <c r="B38" s="110" t="s">
        <v>1</v>
      </c>
      <c r="C38" s="110" t="s">
        <v>18</v>
      </c>
      <c r="D38" s="108" t="s">
        <v>91</v>
      </c>
      <c r="E38" s="111" t="s">
        <v>3</v>
      </c>
      <c r="F38" s="108" t="s">
        <v>92</v>
      </c>
    </row>
    <row r="39" spans="2:6" s="8" customFormat="1" ht="15.75" x14ac:dyDescent="0.25">
      <c r="B39" s="16">
        <v>100113</v>
      </c>
      <c r="C39" s="17" t="s">
        <v>19</v>
      </c>
      <c r="D39" s="18">
        <v>0.65</v>
      </c>
      <c r="E39" s="94">
        <v>0</v>
      </c>
      <c r="F39" s="20">
        <f>D39*E39</f>
        <v>0</v>
      </c>
    </row>
    <row r="40" spans="2:6" s="8" customFormat="1" ht="15.75" x14ac:dyDescent="0.25">
      <c r="B40" s="16">
        <v>100103</v>
      </c>
      <c r="C40" s="17" t="s">
        <v>20</v>
      </c>
      <c r="D40" s="18">
        <v>1.53</v>
      </c>
      <c r="E40" s="94">
        <v>0</v>
      </c>
      <c r="F40" s="20">
        <f>D40*E40</f>
        <v>0</v>
      </c>
    </row>
    <row r="41" spans="2:6" s="8" customFormat="1" ht="15.75" x14ac:dyDescent="0.25">
      <c r="B41" s="16">
        <v>100047</v>
      </c>
      <c r="C41" s="17" t="s">
        <v>21</v>
      </c>
      <c r="D41" s="18">
        <v>1.49</v>
      </c>
      <c r="E41" s="94">
        <v>0</v>
      </c>
      <c r="F41" s="20">
        <f>D41*E41</f>
        <v>0</v>
      </c>
    </row>
    <row r="42" spans="2:6" s="8" customFormat="1" ht="15.75" x14ac:dyDescent="0.25">
      <c r="B42" s="16">
        <v>100124</v>
      </c>
      <c r="C42" s="17" t="s">
        <v>22</v>
      </c>
      <c r="D42" s="18">
        <v>1.63</v>
      </c>
      <c r="E42" s="94">
        <v>0</v>
      </c>
      <c r="F42" s="20">
        <f>D42*E42</f>
        <v>0</v>
      </c>
    </row>
    <row r="43" spans="2:6" s="8" customFormat="1" ht="15.75" x14ac:dyDescent="0.25">
      <c r="B43" s="28">
        <v>100883</v>
      </c>
      <c r="C43" s="29" t="s">
        <v>95</v>
      </c>
      <c r="D43" s="18">
        <v>2.2000000000000002</v>
      </c>
      <c r="E43" s="94">
        <v>0</v>
      </c>
      <c r="F43" s="20">
        <f>D43*E43</f>
        <v>0</v>
      </c>
    </row>
    <row r="44" spans="2:6" s="8" customFormat="1" ht="15.75" x14ac:dyDescent="0.25">
      <c r="B44" s="21"/>
      <c r="C44" s="92"/>
      <c r="D44" s="93"/>
      <c r="E44" s="96" t="s">
        <v>23</v>
      </c>
      <c r="F44" s="22">
        <f>SUM(F39:F43)</f>
        <v>0</v>
      </c>
    </row>
    <row r="45" spans="2:6" s="8" customFormat="1" ht="15.75" x14ac:dyDescent="0.25">
      <c r="B45" s="23"/>
      <c r="C45" s="23"/>
      <c r="D45" s="24"/>
      <c r="E45" s="95"/>
      <c r="F45" s="26"/>
    </row>
    <row r="46" spans="2:6" s="7" customFormat="1" ht="31.5" x14ac:dyDescent="0.25">
      <c r="B46" s="110" t="s">
        <v>1</v>
      </c>
      <c r="C46" s="110" t="s">
        <v>24</v>
      </c>
      <c r="D46" s="108" t="s">
        <v>91</v>
      </c>
      <c r="E46" s="111" t="s">
        <v>3</v>
      </c>
      <c r="F46" s="108" t="s">
        <v>92</v>
      </c>
    </row>
    <row r="47" spans="2:6" s="8" customFormat="1" ht="15.75" x14ac:dyDescent="0.25">
      <c r="B47" s="16">
        <v>110227</v>
      </c>
      <c r="C47" s="17" t="s">
        <v>25</v>
      </c>
      <c r="D47" s="18">
        <v>0.12</v>
      </c>
      <c r="E47" s="94">
        <v>0</v>
      </c>
      <c r="F47" s="20">
        <f>D47*E47</f>
        <v>0</v>
      </c>
    </row>
    <row r="48" spans="2:6" s="8" customFormat="1" ht="15.75" x14ac:dyDescent="0.25">
      <c r="B48" s="16">
        <v>100506</v>
      </c>
      <c r="C48" s="17" t="s">
        <v>26</v>
      </c>
      <c r="D48" s="18">
        <v>0.17</v>
      </c>
      <c r="E48" s="94">
        <v>0</v>
      </c>
      <c r="F48" s="20">
        <f>D48*E48</f>
        <v>0</v>
      </c>
    </row>
    <row r="49" spans="2:6" s="8" customFormat="1" ht="15.75" x14ac:dyDescent="0.25">
      <c r="B49" s="16">
        <v>100980</v>
      </c>
      <c r="C49" s="30" t="s">
        <v>27</v>
      </c>
      <c r="D49" s="18">
        <v>0.18</v>
      </c>
      <c r="E49" s="94">
        <v>0</v>
      </c>
      <c r="F49" s="20">
        <f>D49*E49</f>
        <v>0</v>
      </c>
    </row>
    <row r="50" spans="2:6" s="8" customFormat="1" ht="15.75" x14ac:dyDescent="0.25">
      <c r="B50" s="16">
        <v>100332</v>
      </c>
      <c r="C50" s="17" t="s">
        <v>28</v>
      </c>
      <c r="D50" s="18">
        <v>0.61</v>
      </c>
      <c r="E50" s="94">
        <v>0</v>
      </c>
      <c r="F50" s="20">
        <f>D50*E50</f>
        <v>0</v>
      </c>
    </row>
    <row r="51" spans="2:6" s="8" customFormat="1" ht="15.75" x14ac:dyDescent="0.25">
      <c r="B51" s="21"/>
      <c r="C51" s="92"/>
      <c r="D51" s="93"/>
      <c r="E51" s="96" t="s">
        <v>29</v>
      </c>
      <c r="F51" s="22">
        <f>SUM(F47:F50)</f>
        <v>0</v>
      </c>
    </row>
    <row r="52" spans="2:6" s="8" customFormat="1" ht="15.75" x14ac:dyDescent="0.25">
      <c r="B52" s="23"/>
      <c r="C52" s="23"/>
      <c r="D52" s="24"/>
      <c r="E52" s="95"/>
      <c r="F52" s="26"/>
    </row>
    <row r="53" spans="2:6" s="7" customFormat="1" ht="31.5" x14ac:dyDescent="0.25">
      <c r="B53" s="110" t="s">
        <v>1</v>
      </c>
      <c r="C53" s="110" t="s">
        <v>62</v>
      </c>
      <c r="D53" s="108" t="s">
        <v>91</v>
      </c>
      <c r="E53" s="111" t="s">
        <v>3</v>
      </c>
      <c r="F53" s="108" t="s">
        <v>92</v>
      </c>
    </row>
    <row r="54" spans="2:6" s="8" customFormat="1" ht="15.75" x14ac:dyDescent="0.25">
      <c r="B54" s="28">
        <v>110601</v>
      </c>
      <c r="C54" s="29" t="s">
        <v>96</v>
      </c>
      <c r="D54" s="31">
        <v>1.67</v>
      </c>
      <c r="E54" s="94">
        <v>0</v>
      </c>
      <c r="F54" s="32">
        <f>D54*E54</f>
        <v>0</v>
      </c>
    </row>
    <row r="55" spans="2:6" s="8" customFormat="1" ht="15.75" x14ac:dyDescent="0.25">
      <c r="B55" s="21"/>
      <c r="C55" s="92" t="s">
        <v>88</v>
      </c>
      <c r="D55" s="93"/>
      <c r="E55" s="96" t="s">
        <v>88</v>
      </c>
      <c r="F55" s="22">
        <f>SUM(F54)</f>
        <v>0</v>
      </c>
    </row>
    <row r="56" spans="2:6" s="8" customFormat="1" ht="15.75" x14ac:dyDescent="0.25">
      <c r="B56" s="23"/>
      <c r="C56" s="23"/>
      <c r="D56" s="24"/>
      <c r="E56" s="95"/>
      <c r="F56" s="26"/>
    </row>
    <row r="57" spans="2:6" s="7" customFormat="1" ht="31.5" x14ac:dyDescent="0.25">
      <c r="B57" s="110" t="s">
        <v>1</v>
      </c>
      <c r="C57" s="110" t="s">
        <v>30</v>
      </c>
      <c r="D57" s="108" t="s">
        <v>91</v>
      </c>
      <c r="E57" s="111" t="s">
        <v>3</v>
      </c>
      <c r="F57" s="108" t="s">
        <v>92</v>
      </c>
    </row>
    <row r="58" spans="2:6" ht="15.75" x14ac:dyDescent="0.25">
      <c r="B58" s="28">
        <v>110700</v>
      </c>
      <c r="C58" s="29" t="s">
        <v>31</v>
      </c>
      <c r="D58" s="31">
        <v>0.63</v>
      </c>
      <c r="E58" s="94">
        <v>0</v>
      </c>
      <c r="F58" s="32">
        <f>D58*E58</f>
        <v>0</v>
      </c>
    </row>
    <row r="59" spans="2:6" ht="15.75" x14ac:dyDescent="0.25">
      <c r="B59" s="21"/>
      <c r="C59" s="92"/>
      <c r="D59" s="93"/>
      <c r="E59" s="96" t="s">
        <v>32</v>
      </c>
      <c r="F59" s="22">
        <f>SUM(F58)</f>
        <v>0</v>
      </c>
    </row>
    <row r="60" spans="2:6" s="8" customFormat="1" ht="15.75" x14ac:dyDescent="0.25">
      <c r="B60" s="23"/>
      <c r="C60" s="23"/>
      <c r="D60" s="24"/>
      <c r="E60" s="95"/>
      <c r="F60" s="26"/>
    </row>
    <row r="61" spans="2:6" s="7" customFormat="1" ht="31.5" x14ac:dyDescent="0.25">
      <c r="B61" s="110" t="s">
        <v>1</v>
      </c>
      <c r="C61" s="110" t="s">
        <v>122</v>
      </c>
      <c r="D61" s="108" t="s">
        <v>91</v>
      </c>
      <c r="E61" s="115" t="s">
        <v>3</v>
      </c>
      <c r="F61" s="108" t="s">
        <v>92</v>
      </c>
    </row>
    <row r="62" spans="2:6" s="8" customFormat="1" ht="15.75" x14ac:dyDescent="0.25">
      <c r="B62" s="16">
        <v>100418</v>
      </c>
      <c r="C62" s="17" t="s">
        <v>123</v>
      </c>
      <c r="D62" s="18">
        <v>0.27</v>
      </c>
      <c r="E62" s="94">
        <v>0</v>
      </c>
      <c r="F62" s="20">
        <f>D62*E62</f>
        <v>0</v>
      </c>
    </row>
    <row r="63" spans="2:6" s="8" customFormat="1" ht="31.5" x14ac:dyDescent="0.25">
      <c r="B63" s="16">
        <v>100420</v>
      </c>
      <c r="C63" s="17" t="s">
        <v>124</v>
      </c>
      <c r="D63" s="18">
        <v>0.28000000000000003</v>
      </c>
      <c r="E63" s="94">
        <v>0</v>
      </c>
      <c r="F63" s="20">
        <f>D63*E63</f>
        <v>0</v>
      </c>
    </row>
    <row r="64" spans="2:6" s="8" customFormat="1" ht="15.75" x14ac:dyDescent="0.25">
      <c r="B64" s="21"/>
      <c r="C64" s="92"/>
      <c r="D64" s="93"/>
      <c r="E64" s="96" t="s">
        <v>125</v>
      </c>
      <c r="F64" s="22">
        <f>SUM(F62:F63)</f>
        <v>0</v>
      </c>
    </row>
    <row r="65" spans="2:6" ht="15.75" hidden="1" customHeight="1" x14ac:dyDescent="0.25">
      <c r="B65" s="23"/>
      <c r="C65" s="23"/>
      <c r="D65" s="24"/>
      <c r="E65" s="25"/>
      <c r="F65" s="26"/>
    </row>
    <row r="66" spans="2:6" ht="31.5" hidden="1" customHeight="1" x14ac:dyDescent="0.25">
      <c r="B66" s="27" t="s">
        <v>1</v>
      </c>
      <c r="C66" s="27" t="s">
        <v>62</v>
      </c>
      <c r="D66" s="15" t="s">
        <v>91</v>
      </c>
      <c r="E66" s="27" t="s">
        <v>3</v>
      </c>
      <c r="F66" s="15" t="s">
        <v>92</v>
      </c>
    </row>
    <row r="67" spans="2:6" ht="15.75" hidden="1" customHeight="1" x14ac:dyDescent="0.25">
      <c r="B67" s="28">
        <v>110601</v>
      </c>
      <c r="C67" s="29" t="s">
        <v>96</v>
      </c>
      <c r="D67" s="31">
        <v>2.83</v>
      </c>
      <c r="E67" s="19">
        <v>0</v>
      </c>
      <c r="F67" s="32">
        <f>D67*E67</f>
        <v>0</v>
      </c>
    </row>
    <row r="68" spans="2:6" ht="15.75" hidden="1" customHeight="1" x14ac:dyDescent="0.25">
      <c r="B68" s="21"/>
      <c r="C68" s="112" t="s">
        <v>88</v>
      </c>
      <c r="D68" s="113"/>
      <c r="E68" s="114"/>
      <c r="F68" s="22">
        <f>SUM(F67)</f>
        <v>0</v>
      </c>
    </row>
  </sheetData>
  <sheetProtection algorithmName="SHA-512" hashValue="aNpoff1CGCDSWUq9eixhvfn2XxuOHvL0YeCG3TxR8Xzhf5Q3TepbbPpfwo49NFsiUgZHIUBlbzlG6xR8ZoitWQ==" saltValue="PcS/5Xa7PLBwz6qzIMsH5Q==" spinCount="100000" sheet="1" selectLockedCells="1"/>
  <pageMargins left="0.2" right="0.2" top="0.75" bottom="0.75" header="0.3" footer="0.3"/>
  <pageSetup orientation="landscape" horizontalDpi="1200" verticalDpi="1200" r:id="rId1"/>
  <headerFooter>
    <oddFooter>&amp;CConnecticut Food Distribution Program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showGridLines="0" tabSelected="1" topLeftCell="A15" zoomScaleNormal="100" zoomScaleSheetLayoutView="100" workbookViewId="0">
      <selection activeCell="E34" sqref="E34"/>
    </sheetView>
  </sheetViews>
  <sheetFormatPr defaultColWidth="0" defaultRowHeight="15.75" zeroHeight="1" x14ac:dyDescent="0.25"/>
  <cols>
    <col min="1" max="1" width="20.7109375" style="7" customWidth="1"/>
    <col min="2" max="2" width="12.28515625" style="8" customWidth="1"/>
    <col min="3" max="3" width="58.140625" style="8" customWidth="1"/>
    <col min="4" max="4" width="15.42578125" style="12" customWidth="1"/>
    <col min="5" max="5" width="9.5703125" style="8" customWidth="1"/>
    <col min="6" max="6" width="19.5703125" style="12" customWidth="1"/>
    <col min="7" max="7" width="25.42578125" style="8" hidden="1" customWidth="1"/>
    <col min="8" max="8" width="23.5703125" style="12" hidden="1" customWidth="1"/>
    <col min="9" max="16384" width="8.7109375" style="8" hidden="1"/>
  </cols>
  <sheetData>
    <row r="1" spans="1:8" ht="18.75" customHeight="1" x14ac:dyDescent="0.25">
      <c r="A1" s="90" t="s">
        <v>171</v>
      </c>
      <c r="B1" s="90"/>
      <c r="C1" s="90"/>
      <c r="D1" s="90"/>
      <c r="E1" s="90"/>
      <c r="F1" s="90"/>
    </row>
    <row r="2" spans="1:8" x14ac:dyDescent="0.25"/>
    <row r="3" spans="1:8" ht="15.75" customHeight="1" x14ac:dyDescent="0.25">
      <c r="A3" s="118" t="s">
        <v>126</v>
      </c>
      <c r="B3" s="118"/>
      <c r="C3" s="118"/>
      <c r="D3" s="118"/>
      <c r="E3" s="118"/>
      <c r="F3" s="118"/>
    </row>
    <row r="4" spans="1:8" x14ac:dyDescent="0.25">
      <c r="D4" s="8"/>
      <c r="E4" s="12"/>
      <c r="G4" s="12"/>
      <c r="H4" s="8"/>
    </row>
    <row r="5" spans="1:8" x14ac:dyDescent="0.25">
      <c r="A5" s="56"/>
      <c r="B5" s="37"/>
      <c r="C5" s="38"/>
      <c r="D5" s="8"/>
      <c r="E5" s="12"/>
      <c r="G5" s="12"/>
      <c r="H5" s="8"/>
    </row>
    <row r="6" spans="1:8" ht="15.75" customHeight="1" x14ac:dyDescent="0.25">
      <c r="B6" s="100" t="s">
        <v>167</v>
      </c>
      <c r="C6" s="98"/>
      <c r="D6" s="62">
        <f>'Processing '!E8</f>
        <v>0</v>
      </c>
      <c r="E6" s="66"/>
      <c r="G6" s="12"/>
      <c r="H6" s="8"/>
    </row>
    <row r="7" spans="1:8" x14ac:dyDescent="0.25">
      <c r="B7" s="101"/>
      <c r="C7" s="38"/>
      <c r="D7" s="38"/>
      <c r="E7" s="12"/>
      <c r="G7" s="12"/>
      <c r="H7" s="8"/>
    </row>
    <row r="8" spans="1:8" ht="15.75" customHeight="1" x14ac:dyDescent="0.25">
      <c r="B8" s="102" t="s">
        <v>99</v>
      </c>
      <c r="C8" s="99"/>
      <c r="D8" s="63">
        <f>'Processing '!E10</f>
        <v>0</v>
      </c>
      <c r="E8" s="66"/>
      <c r="G8" s="12"/>
      <c r="H8" s="8"/>
    </row>
    <row r="9" spans="1:8" x14ac:dyDescent="0.25">
      <c r="B9" s="101"/>
      <c r="C9" s="38"/>
      <c r="D9" s="38"/>
      <c r="E9" s="12"/>
      <c r="G9" s="12"/>
      <c r="H9" s="8"/>
    </row>
    <row r="10" spans="1:8" ht="15.75" customHeight="1" x14ac:dyDescent="0.25">
      <c r="B10" s="102" t="s">
        <v>114</v>
      </c>
      <c r="C10" s="99"/>
      <c r="D10" s="70">
        <f>F20+F25+F41+F55+F67+F71+F84</f>
        <v>0</v>
      </c>
      <c r="E10" s="67"/>
      <c r="G10" s="12"/>
      <c r="H10" s="8"/>
    </row>
    <row r="11" spans="1:8" x14ac:dyDescent="0.25">
      <c r="B11" s="101"/>
      <c r="C11" s="40"/>
      <c r="D11" s="40"/>
      <c r="E11" s="12"/>
      <c r="G11" s="12"/>
      <c r="H11" s="8"/>
    </row>
    <row r="12" spans="1:8" ht="15.75" customHeight="1" x14ac:dyDescent="0.25">
      <c r="B12" s="102" t="s">
        <v>168</v>
      </c>
      <c r="C12" s="99"/>
      <c r="D12" s="64">
        <f>'Processing '!E14</f>
        <v>0</v>
      </c>
      <c r="E12" s="66"/>
      <c r="G12" s="12"/>
      <c r="H12" s="8"/>
    </row>
    <row r="13" spans="1:8" x14ac:dyDescent="0.25">
      <c r="A13" s="56"/>
      <c r="B13" s="37"/>
      <c r="C13" s="40"/>
      <c r="D13" s="8"/>
      <c r="E13" s="12"/>
      <c r="G13" s="12"/>
      <c r="H13" s="8"/>
    </row>
    <row r="14" spans="1:8" x14ac:dyDescent="0.25">
      <c r="C14" s="12"/>
      <c r="D14" s="8"/>
      <c r="E14" s="12"/>
      <c r="G14" s="12"/>
      <c r="H14" s="8"/>
    </row>
    <row r="15" spans="1:8" x14ac:dyDescent="0.25">
      <c r="C15" s="41" t="s">
        <v>0</v>
      </c>
      <c r="D15" s="8"/>
      <c r="E15" s="12"/>
      <c r="G15" s="12"/>
      <c r="H15" s="8"/>
    </row>
    <row r="16" spans="1:8" ht="31.5" x14ac:dyDescent="0.25">
      <c r="A16" s="79" t="s">
        <v>33</v>
      </c>
      <c r="B16" s="79" t="s">
        <v>1</v>
      </c>
      <c r="C16" s="79" t="s">
        <v>57</v>
      </c>
      <c r="D16" s="80" t="s">
        <v>93</v>
      </c>
      <c r="E16" s="79" t="s">
        <v>94</v>
      </c>
      <c r="F16" s="80" t="s">
        <v>92</v>
      </c>
      <c r="H16" s="8"/>
    </row>
    <row r="17" spans="1:8" x14ac:dyDescent="0.25">
      <c r="A17" s="57" t="s">
        <v>82</v>
      </c>
      <c r="B17" s="42">
        <v>100360</v>
      </c>
      <c r="C17" s="43" t="s">
        <v>115</v>
      </c>
      <c r="D17" s="33">
        <v>18.329999999999998</v>
      </c>
      <c r="E17" s="44">
        <v>0</v>
      </c>
      <c r="F17" s="39">
        <f>E17*D17</f>
        <v>0</v>
      </c>
      <c r="H17" s="8"/>
    </row>
    <row r="18" spans="1:8" x14ac:dyDescent="0.25">
      <c r="A18" s="58" t="s">
        <v>80</v>
      </c>
      <c r="B18" s="45">
        <v>100364</v>
      </c>
      <c r="C18" s="43" t="s">
        <v>58</v>
      </c>
      <c r="D18" s="33">
        <v>20.149999999999999</v>
      </c>
      <c r="E18" s="44">
        <v>0</v>
      </c>
      <c r="F18" s="39">
        <f>E18*D18</f>
        <v>0</v>
      </c>
      <c r="H18" s="8"/>
    </row>
    <row r="19" spans="1:8" x14ac:dyDescent="0.25">
      <c r="A19" s="58" t="s">
        <v>80</v>
      </c>
      <c r="B19" s="45">
        <v>111860</v>
      </c>
      <c r="C19" s="43" t="s">
        <v>127</v>
      </c>
      <c r="D19" s="33">
        <v>107.7</v>
      </c>
      <c r="E19" s="44">
        <v>0</v>
      </c>
      <c r="F19" s="39">
        <f>E19*D19</f>
        <v>0</v>
      </c>
      <c r="H19" s="8"/>
    </row>
    <row r="20" spans="1:8" x14ac:dyDescent="0.25">
      <c r="A20" s="59"/>
      <c r="B20" s="46"/>
      <c r="C20" s="47"/>
      <c r="D20" s="83"/>
      <c r="E20" s="85" t="s">
        <v>77</v>
      </c>
      <c r="F20" s="48">
        <f>SUM(F17:F19)</f>
        <v>0</v>
      </c>
      <c r="H20" s="8"/>
    </row>
    <row r="21" spans="1:8" x14ac:dyDescent="0.25">
      <c r="A21" s="59"/>
      <c r="B21" s="49"/>
      <c r="D21" s="34"/>
      <c r="E21" s="12"/>
      <c r="F21" s="40"/>
      <c r="H21" s="8"/>
    </row>
    <row r="22" spans="1:8" ht="31.5" x14ac:dyDescent="0.25">
      <c r="A22" s="81" t="s">
        <v>33</v>
      </c>
      <c r="B22" s="81" t="s">
        <v>1</v>
      </c>
      <c r="C22" s="81" t="s">
        <v>59</v>
      </c>
      <c r="D22" s="82" t="s">
        <v>93</v>
      </c>
      <c r="E22" s="81" t="s">
        <v>94</v>
      </c>
      <c r="F22" s="82" t="s">
        <v>92</v>
      </c>
      <c r="H22" s="8"/>
    </row>
    <row r="23" spans="1:8" x14ac:dyDescent="0.25">
      <c r="A23" s="57" t="s">
        <v>83</v>
      </c>
      <c r="B23" s="42">
        <v>100019</v>
      </c>
      <c r="C23" s="43" t="s">
        <v>60</v>
      </c>
      <c r="D23" s="33">
        <v>75.489999999999995</v>
      </c>
      <c r="E23" s="44">
        <v>0</v>
      </c>
      <c r="F23" s="39">
        <f t="shared" ref="F23:F24" si="0">E23*D23</f>
        <v>0</v>
      </c>
      <c r="H23" s="8"/>
    </row>
    <row r="24" spans="1:8" x14ac:dyDescent="0.25">
      <c r="A24" s="58" t="s">
        <v>80</v>
      </c>
      <c r="B24" s="45">
        <v>100018</v>
      </c>
      <c r="C24" s="43" t="s">
        <v>61</v>
      </c>
      <c r="D24" s="33">
        <v>74.02</v>
      </c>
      <c r="E24" s="44">
        <v>0</v>
      </c>
      <c r="F24" s="39">
        <f t="shared" si="0"/>
        <v>0</v>
      </c>
      <c r="H24" s="8"/>
    </row>
    <row r="25" spans="1:8" x14ac:dyDescent="0.25">
      <c r="A25" s="59"/>
      <c r="B25" s="49"/>
      <c r="C25" s="50"/>
      <c r="D25" s="47"/>
      <c r="E25" s="84" t="s">
        <v>78</v>
      </c>
      <c r="F25" s="48">
        <f>SUM(F23:F24)</f>
        <v>0</v>
      </c>
      <c r="H25" s="8"/>
    </row>
    <row r="26" spans="1:8" x14ac:dyDescent="0.25">
      <c r="A26" s="59"/>
      <c r="B26" s="49"/>
      <c r="D26" s="34"/>
      <c r="E26" s="12"/>
      <c r="F26" s="40"/>
      <c r="H26" s="8"/>
    </row>
    <row r="27" spans="1:8" ht="31.5" x14ac:dyDescent="0.25">
      <c r="A27" s="79" t="s">
        <v>33</v>
      </c>
      <c r="B27" s="79" t="s">
        <v>1</v>
      </c>
      <c r="C27" s="79" t="s">
        <v>36</v>
      </c>
      <c r="D27" s="80" t="s">
        <v>76</v>
      </c>
      <c r="E27" s="79" t="s">
        <v>34</v>
      </c>
      <c r="F27" s="80" t="s">
        <v>35</v>
      </c>
      <c r="H27" s="8"/>
    </row>
    <row r="28" spans="1:8" x14ac:dyDescent="0.25">
      <c r="A28" s="57" t="s">
        <v>85</v>
      </c>
      <c r="B28" s="42">
        <v>111790</v>
      </c>
      <c r="C28" s="43" t="s">
        <v>128</v>
      </c>
      <c r="D28" s="33">
        <v>15.36</v>
      </c>
      <c r="E28" s="44">
        <v>0</v>
      </c>
      <c r="F28" s="39">
        <f>E28*D28</f>
        <v>0</v>
      </c>
      <c r="H28" s="8"/>
    </row>
    <row r="29" spans="1:8" x14ac:dyDescent="0.25">
      <c r="A29" s="57" t="s">
        <v>85</v>
      </c>
      <c r="B29" s="42">
        <v>110541</v>
      </c>
      <c r="C29" s="43" t="s">
        <v>37</v>
      </c>
      <c r="D29" s="33">
        <v>22.41</v>
      </c>
      <c r="E29" s="44">
        <v>0</v>
      </c>
      <c r="F29" s="39">
        <f>E29*D29</f>
        <v>0</v>
      </c>
      <c r="H29" s="8"/>
    </row>
    <row r="30" spans="1:8" ht="21.75" customHeight="1" x14ac:dyDescent="0.25">
      <c r="A30" s="57" t="s">
        <v>117</v>
      </c>
      <c r="B30" s="42">
        <v>110361</v>
      </c>
      <c r="C30" s="43" t="s">
        <v>38</v>
      </c>
      <c r="D30" s="33">
        <v>18.84</v>
      </c>
      <c r="E30" s="44">
        <v>0</v>
      </c>
      <c r="F30" s="39">
        <f t="shared" ref="F30:F40" si="1">E30*D30</f>
        <v>0</v>
      </c>
      <c r="H30" s="8"/>
    </row>
    <row r="31" spans="1:8" x14ac:dyDescent="0.25">
      <c r="A31" s="57" t="s">
        <v>80</v>
      </c>
      <c r="B31" s="42">
        <v>100242</v>
      </c>
      <c r="C31" s="43" t="s">
        <v>39</v>
      </c>
      <c r="D31" s="33">
        <v>34.74</v>
      </c>
      <c r="E31" s="44">
        <v>0</v>
      </c>
      <c r="F31" s="39">
        <f>E31*D31</f>
        <v>0</v>
      </c>
      <c r="H31" s="8"/>
    </row>
    <row r="32" spans="1:8" x14ac:dyDescent="0.25">
      <c r="A32" s="57" t="s">
        <v>130</v>
      </c>
      <c r="B32" s="42">
        <v>110723</v>
      </c>
      <c r="C32" s="43" t="s">
        <v>129</v>
      </c>
      <c r="D32" s="33">
        <v>46.16</v>
      </c>
      <c r="E32" s="44">
        <v>0</v>
      </c>
      <c r="F32" s="39">
        <f>D32*E32</f>
        <v>0</v>
      </c>
      <c r="H32" s="8"/>
    </row>
    <row r="33" spans="1:8" x14ac:dyDescent="0.25">
      <c r="A33" s="57" t="s">
        <v>121</v>
      </c>
      <c r="B33" s="42">
        <v>110859</v>
      </c>
      <c r="C33" s="43" t="s">
        <v>40</v>
      </c>
      <c r="D33" s="33">
        <v>40.090000000000003</v>
      </c>
      <c r="E33" s="44">
        <v>0</v>
      </c>
      <c r="F33" s="39">
        <f t="shared" si="1"/>
        <v>0</v>
      </c>
      <c r="H33" s="8"/>
    </row>
    <row r="34" spans="1:8" x14ac:dyDescent="0.25">
      <c r="A34" s="57" t="s">
        <v>121</v>
      </c>
      <c r="B34" s="42">
        <v>100212</v>
      </c>
      <c r="C34" s="43" t="s">
        <v>41</v>
      </c>
      <c r="D34" s="33">
        <v>43.96</v>
      </c>
      <c r="E34" s="44">
        <v>0</v>
      </c>
      <c r="F34" s="39">
        <f t="shared" si="1"/>
        <v>0</v>
      </c>
      <c r="H34" s="8"/>
    </row>
    <row r="35" spans="1:8" x14ac:dyDescent="0.25">
      <c r="A35" s="57" t="s">
        <v>118</v>
      </c>
      <c r="B35" s="42">
        <v>100220</v>
      </c>
      <c r="C35" s="43" t="s">
        <v>42</v>
      </c>
      <c r="D35" s="33">
        <v>45.68</v>
      </c>
      <c r="E35" s="44">
        <v>0</v>
      </c>
      <c r="F35" s="39">
        <f t="shared" si="1"/>
        <v>0</v>
      </c>
      <c r="H35" s="8"/>
    </row>
    <row r="36" spans="1:8" x14ac:dyDescent="0.25">
      <c r="A36" s="57" t="s">
        <v>81</v>
      </c>
      <c r="B36" s="42">
        <v>100238</v>
      </c>
      <c r="C36" s="43" t="s">
        <v>43</v>
      </c>
      <c r="D36" s="33">
        <v>45.21</v>
      </c>
      <c r="E36" s="44">
        <v>0</v>
      </c>
      <c r="F36" s="39">
        <f t="shared" si="1"/>
        <v>0</v>
      </c>
      <c r="H36" s="8"/>
    </row>
    <row r="37" spans="1:8" x14ac:dyDescent="0.25">
      <c r="A37" s="57" t="s">
        <v>81</v>
      </c>
      <c r="B37" s="42">
        <v>100225</v>
      </c>
      <c r="C37" s="43" t="s">
        <v>116</v>
      </c>
      <c r="D37" s="33">
        <v>41.81</v>
      </c>
      <c r="E37" s="44">
        <v>0</v>
      </c>
      <c r="F37" s="39">
        <f t="shared" si="1"/>
        <v>0</v>
      </c>
      <c r="H37" s="8"/>
    </row>
    <row r="38" spans="1:8" x14ac:dyDescent="0.25">
      <c r="A38" s="57" t="s">
        <v>85</v>
      </c>
      <c r="B38" s="42">
        <v>100293</v>
      </c>
      <c r="C38" s="43" t="s">
        <v>44</v>
      </c>
      <c r="D38" s="33">
        <v>24.02</v>
      </c>
      <c r="E38" s="44">
        <v>0</v>
      </c>
      <c r="F38" s="39">
        <f t="shared" si="1"/>
        <v>0</v>
      </c>
      <c r="H38" s="8"/>
    </row>
    <row r="39" spans="1:8" x14ac:dyDescent="0.25">
      <c r="A39" s="57" t="s">
        <v>81</v>
      </c>
      <c r="B39" s="42">
        <v>110860</v>
      </c>
      <c r="C39" s="43" t="s">
        <v>45</v>
      </c>
      <c r="D39" s="33">
        <v>47.47</v>
      </c>
      <c r="E39" s="44">
        <v>0</v>
      </c>
      <c r="F39" s="39">
        <f t="shared" si="1"/>
        <v>0</v>
      </c>
      <c r="H39" s="8"/>
    </row>
    <row r="40" spans="1:8" x14ac:dyDescent="0.25">
      <c r="A40" s="58" t="s">
        <v>86</v>
      </c>
      <c r="B40" s="45">
        <v>100256</v>
      </c>
      <c r="C40" s="43" t="s">
        <v>46</v>
      </c>
      <c r="D40" s="33">
        <v>46.02</v>
      </c>
      <c r="E40" s="44">
        <v>0</v>
      </c>
      <c r="F40" s="39">
        <f t="shared" si="1"/>
        <v>0</v>
      </c>
      <c r="H40" s="8"/>
    </row>
    <row r="41" spans="1:8" x14ac:dyDescent="0.25">
      <c r="A41" s="59"/>
      <c r="B41" s="49"/>
      <c r="C41" s="50"/>
      <c r="D41" s="47"/>
      <c r="E41" s="84" t="s">
        <v>79</v>
      </c>
      <c r="F41" s="48">
        <f>SUM(F28:F40)</f>
        <v>0</v>
      </c>
      <c r="H41" s="8"/>
    </row>
    <row r="42" spans="1:8" x14ac:dyDescent="0.25">
      <c r="A42" s="59"/>
      <c r="B42" s="49"/>
      <c r="D42" s="34"/>
      <c r="E42" s="12"/>
      <c r="F42" s="40"/>
      <c r="H42" s="8"/>
    </row>
    <row r="43" spans="1:8" ht="31.5" x14ac:dyDescent="0.25">
      <c r="A43" s="79" t="s">
        <v>33</v>
      </c>
      <c r="B43" s="89" t="s">
        <v>1</v>
      </c>
      <c r="C43" s="89" t="s">
        <v>122</v>
      </c>
      <c r="D43" s="80" t="s">
        <v>93</v>
      </c>
      <c r="E43" s="79" t="s">
        <v>94</v>
      </c>
      <c r="F43" s="80" t="s">
        <v>92</v>
      </c>
      <c r="H43" s="8"/>
    </row>
    <row r="44" spans="1:8" x14ac:dyDescent="0.25">
      <c r="A44" s="57" t="s">
        <v>82</v>
      </c>
      <c r="B44" s="42">
        <v>110393</v>
      </c>
      <c r="C44" s="43" t="s">
        <v>132</v>
      </c>
      <c r="D44" s="33">
        <v>16.66</v>
      </c>
      <c r="E44" s="44">
        <v>0</v>
      </c>
      <c r="F44" s="39">
        <f>E44*D44</f>
        <v>0</v>
      </c>
      <c r="H44" s="8"/>
    </row>
    <row r="45" spans="1:8" x14ac:dyDescent="0.25">
      <c r="A45" s="58" t="s">
        <v>80</v>
      </c>
      <c r="B45" s="45">
        <v>110394</v>
      </c>
      <c r="C45" s="43" t="s">
        <v>133</v>
      </c>
      <c r="D45" s="33">
        <v>26.59</v>
      </c>
      <c r="E45" s="44">
        <v>0</v>
      </c>
      <c r="F45" s="39">
        <f>E45*D45</f>
        <v>0</v>
      </c>
      <c r="H45" s="8"/>
    </row>
    <row r="46" spans="1:8" x14ac:dyDescent="0.25">
      <c r="A46" s="58" t="s">
        <v>80</v>
      </c>
      <c r="B46" s="45">
        <v>110501</v>
      </c>
      <c r="C46" s="43" t="s">
        <v>134</v>
      </c>
      <c r="D46" s="33">
        <v>32.159999999999997</v>
      </c>
      <c r="E46" s="44">
        <v>0</v>
      </c>
      <c r="F46" s="39">
        <f>E46*D46</f>
        <v>0</v>
      </c>
      <c r="H46" s="8"/>
    </row>
    <row r="47" spans="1:8" x14ac:dyDescent="0.25">
      <c r="A47" s="59"/>
      <c r="B47" s="46"/>
      <c r="C47" s="47"/>
      <c r="D47" s="83"/>
      <c r="E47" s="85" t="s">
        <v>125</v>
      </c>
      <c r="F47" s="48">
        <f>SUM(F44:F46)</f>
        <v>0</v>
      </c>
      <c r="H47" s="8"/>
    </row>
    <row r="48" spans="1:8" x14ac:dyDescent="0.25">
      <c r="A48" s="59"/>
      <c r="B48" s="49"/>
      <c r="D48" s="34"/>
      <c r="E48" s="12"/>
      <c r="F48" s="40"/>
      <c r="H48" s="8"/>
    </row>
    <row r="49" spans="1:8" ht="31.5" x14ac:dyDescent="0.25">
      <c r="A49" s="79" t="s">
        <v>33</v>
      </c>
      <c r="B49" s="79" t="s">
        <v>1</v>
      </c>
      <c r="C49" s="79" t="s">
        <v>12</v>
      </c>
      <c r="D49" s="80" t="s">
        <v>76</v>
      </c>
      <c r="E49" s="79" t="s">
        <v>34</v>
      </c>
      <c r="F49" s="80" t="s">
        <v>35</v>
      </c>
      <c r="H49" s="8"/>
    </row>
    <row r="50" spans="1:8" x14ac:dyDescent="0.25">
      <c r="A50" s="57" t="s">
        <v>82</v>
      </c>
      <c r="B50" s="42">
        <v>110346</v>
      </c>
      <c r="C50" s="43" t="s">
        <v>63</v>
      </c>
      <c r="D50" s="33">
        <v>182.22</v>
      </c>
      <c r="E50" s="44">
        <v>0</v>
      </c>
      <c r="F50" s="39">
        <f>E50*D50</f>
        <v>0</v>
      </c>
      <c r="H50" s="8"/>
    </row>
    <row r="51" spans="1:8" x14ac:dyDescent="0.25">
      <c r="A51" s="57" t="s">
        <v>84</v>
      </c>
      <c r="B51" s="42">
        <v>100134</v>
      </c>
      <c r="C51" s="43" t="s">
        <v>64</v>
      </c>
      <c r="D51" s="33">
        <v>150.47999999999999</v>
      </c>
      <c r="E51" s="44">
        <v>0</v>
      </c>
      <c r="F51" s="39">
        <f t="shared" ref="F51:F53" si="2">E51*D51</f>
        <v>0</v>
      </c>
      <c r="H51" s="8"/>
    </row>
    <row r="52" spans="1:8" x14ac:dyDescent="0.25">
      <c r="A52" s="57" t="s">
        <v>85</v>
      </c>
      <c r="B52" s="42">
        <v>100158</v>
      </c>
      <c r="C52" s="43" t="s">
        <v>65</v>
      </c>
      <c r="D52" s="33">
        <v>152.91</v>
      </c>
      <c r="E52" s="44">
        <v>0</v>
      </c>
      <c r="F52" s="39">
        <f t="shared" si="2"/>
        <v>0</v>
      </c>
      <c r="H52" s="8"/>
    </row>
    <row r="53" spans="1:8" x14ac:dyDescent="0.25">
      <c r="A53" s="57" t="s">
        <v>80</v>
      </c>
      <c r="B53" s="42">
        <v>110711</v>
      </c>
      <c r="C53" s="43" t="s">
        <v>66</v>
      </c>
      <c r="D53" s="33">
        <v>186.04</v>
      </c>
      <c r="E53" s="44">
        <v>0</v>
      </c>
      <c r="F53" s="39">
        <f t="shared" si="2"/>
        <v>0</v>
      </c>
      <c r="H53" s="8"/>
    </row>
    <row r="54" spans="1:8" x14ac:dyDescent="0.25">
      <c r="A54" s="60" t="s">
        <v>80</v>
      </c>
      <c r="B54" s="45">
        <v>110348</v>
      </c>
      <c r="C54" s="43" t="s">
        <v>170</v>
      </c>
      <c r="D54" s="33">
        <v>127.26</v>
      </c>
      <c r="E54" s="44">
        <v>0</v>
      </c>
      <c r="F54" s="39">
        <f t="shared" ref="F54" si="3">E54*D54</f>
        <v>0</v>
      </c>
      <c r="H54" s="8"/>
    </row>
    <row r="55" spans="1:8" x14ac:dyDescent="0.25">
      <c r="A55" s="59"/>
      <c r="B55" s="49"/>
      <c r="C55" s="50"/>
      <c r="D55" s="47"/>
      <c r="E55" s="84" t="s">
        <v>17</v>
      </c>
      <c r="F55" s="88">
        <f>SUM(F50:F54)</f>
        <v>0</v>
      </c>
      <c r="H55" s="8"/>
    </row>
    <row r="56" spans="1:8" x14ac:dyDescent="0.25">
      <c r="A56" s="59"/>
      <c r="B56" s="49"/>
      <c r="D56" s="34"/>
      <c r="E56" s="12"/>
      <c r="F56" s="40"/>
      <c r="H56" s="8"/>
    </row>
    <row r="57" spans="1:8" ht="31.5" x14ac:dyDescent="0.25">
      <c r="A57" s="79" t="s">
        <v>33</v>
      </c>
      <c r="B57" s="79" t="s">
        <v>1</v>
      </c>
      <c r="C57" s="79" t="s">
        <v>18</v>
      </c>
      <c r="D57" s="80" t="s">
        <v>76</v>
      </c>
      <c r="E57" s="79" t="s">
        <v>34</v>
      </c>
      <c r="F57" s="80" t="s">
        <v>35</v>
      </c>
      <c r="H57" s="8"/>
    </row>
    <row r="58" spans="1:8" x14ac:dyDescent="0.25">
      <c r="A58" s="57" t="s">
        <v>80</v>
      </c>
      <c r="B58" s="42">
        <v>111361</v>
      </c>
      <c r="C58" s="43" t="s">
        <v>67</v>
      </c>
      <c r="D58" s="33">
        <v>81.52</v>
      </c>
      <c r="E58" s="44">
        <v>0</v>
      </c>
      <c r="F58" s="39">
        <f>E58*D58</f>
        <v>0</v>
      </c>
      <c r="H58" s="8"/>
    </row>
    <row r="59" spans="1:8" x14ac:dyDescent="0.25">
      <c r="A59" s="57" t="s">
        <v>85</v>
      </c>
      <c r="B59" s="42">
        <v>100101</v>
      </c>
      <c r="C59" s="43" t="s">
        <v>68</v>
      </c>
      <c r="D59" s="33">
        <v>120.84</v>
      </c>
      <c r="E59" s="44">
        <v>0</v>
      </c>
      <c r="F59" s="39">
        <f t="shared" ref="F59:F64" si="4">E59*D59</f>
        <v>0</v>
      </c>
      <c r="H59" s="8"/>
    </row>
    <row r="60" spans="1:8" x14ac:dyDescent="0.25">
      <c r="A60" s="57" t="s">
        <v>119</v>
      </c>
      <c r="B60" s="42">
        <v>100117</v>
      </c>
      <c r="C60" s="43" t="s">
        <v>69</v>
      </c>
      <c r="D60" s="33">
        <v>72.41</v>
      </c>
      <c r="E60" s="44">
        <v>0</v>
      </c>
      <c r="F60" s="39">
        <f t="shared" si="4"/>
        <v>0</v>
      </c>
      <c r="H60" s="8"/>
    </row>
    <row r="61" spans="1:8" x14ac:dyDescent="0.25">
      <c r="A61" s="57" t="s">
        <v>119</v>
      </c>
      <c r="B61" s="42">
        <v>111751</v>
      </c>
      <c r="C61" s="43" t="s">
        <v>70</v>
      </c>
      <c r="D61" s="33">
        <v>54.03</v>
      </c>
      <c r="E61" s="44">
        <v>0</v>
      </c>
      <c r="F61" s="39">
        <f t="shared" si="4"/>
        <v>0</v>
      </c>
      <c r="H61" s="8"/>
    </row>
    <row r="62" spans="1:8" x14ac:dyDescent="0.25">
      <c r="A62" s="57" t="s">
        <v>82</v>
      </c>
      <c r="B62" s="42">
        <v>110921</v>
      </c>
      <c r="C62" s="43" t="s">
        <v>71</v>
      </c>
      <c r="D62" s="33">
        <v>81.3</v>
      </c>
      <c r="E62" s="44">
        <v>0</v>
      </c>
      <c r="F62" s="39">
        <f t="shared" si="4"/>
        <v>0</v>
      </c>
      <c r="H62" s="8"/>
    </row>
    <row r="63" spans="1:8" x14ac:dyDescent="0.25">
      <c r="A63" s="57" t="s">
        <v>80</v>
      </c>
      <c r="B63" s="42">
        <v>111900</v>
      </c>
      <c r="C63" s="43" t="s">
        <v>72</v>
      </c>
      <c r="D63" s="33">
        <v>129.91999999999999</v>
      </c>
      <c r="E63" s="44">
        <v>0</v>
      </c>
      <c r="F63" s="39">
        <f t="shared" si="4"/>
        <v>0</v>
      </c>
      <c r="H63" s="8"/>
    </row>
    <row r="64" spans="1:8" x14ac:dyDescent="0.25">
      <c r="A64" s="57" t="s">
        <v>80</v>
      </c>
      <c r="B64" s="42">
        <v>100125</v>
      </c>
      <c r="C64" s="43" t="s">
        <v>73</v>
      </c>
      <c r="D64" s="33">
        <v>110.8</v>
      </c>
      <c r="E64" s="44">
        <v>0</v>
      </c>
      <c r="F64" s="39">
        <f t="shared" si="4"/>
        <v>0</v>
      </c>
      <c r="H64" s="8"/>
    </row>
    <row r="65" spans="1:8" x14ac:dyDescent="0.25">
      <c r="A65" s="60" t="s">
        <v>85</v>
      </c>
      <c r="B65" s="45">
        <v>110462</v>
      </c>
      <c r="C65" s="43" t="s">
        <v>74</v>
      </c>
      <c r="D65" s="33">
        <v>70.94</v>
      </c>
      <c r="E65" s="44">
        <v>0</v>
      </c>
      <c r="F65" s="39">
        <f t="shared" ref="F65:F66" si="5">E65*D65</f>
        <v>0</v>
      </c>
      <c r="H65" s="8"/>
    </row>
    <row r="66" spans="1:8" x14ac:dyDescent="0.25">
      <c r="A66" s="60" t="s">
        <v>80</v>
      </c>
      <c r="B66" s="45">
        <v>111881</v>
      </c>
      <c r="C66" s="43" t="s">
        <v>131</v>
      </c>
      <c r="D66" s="33">
        <v>135.84</v>
      </c>
      <c r="E66" s="44">
        <v>0</v>
      </c>
      <c r="F66" s="39">
        <f t="shared" si="5"/>
        <v>0</v>
      </c>
      <c r="H66" s="8"/>
    </row>
    <row r="67" spans="1:8" ht="15.75" customHeight="1" x14ac:dyDescent="0.25">
      <c r="A67" s="59"/>
      <c r="B67" s="49"/>
      <c r="C67" s="50"/>
      <c r="D67" s="86"/>
      <c r="E67" s="87" t="s">
        <v>23</v>
      </c>
      <c r="F67" s="48">
        <f>SUM(F58:F66)</f>
        <v>0</v>
      </c>
      <c r="H67" s="8"/>
    </row>
    <row r="68" spans="1:8" x14ac:dyDescent="0.25">
      <c r="A68" s="59"/>
      <c r="B68" s="49"/>
      <c r="D68" s="34"/>
      <c r="E68" s="12"/>
      <c r="F68" s="40"/>
      <c r="H68" s="8"/>
    </row>
    <row r="69" spans="1:8" ht="31.5" x14ac:dyDescent="0.25">
      <c r="A69" s="79" t="s">
        <v>33</v>
      </c>
      <c r="B69" s="79" t="s">
        <v>1</v>
      </c>
      <c r="C69" s="79" t="s">
        <v>90</v>
      </c>
      <c r="D69" s="80" t="s">
        <v>76</v>
      </c>
      <c r="E69" s="79" t="s">
        <v>34</v>
      </c>
      <c r="F69" s="80" t="s">
        <v>35</v>
      </c>
      <c r="H69" s="8"/>
    </row>
    <row r="70" spans="1:8" x14ac:dyDescent="0.25">
      <c r="A70" s="60" t="s">
        <v>80</v>
      </c>
      <c r="B70" s="45">
        <v>100935</v>
      </c>
      <c r="C70" s="43" t="s">
        <v>75</v>
      </c>
      <c r="D70" s="35">
        <v>45.5</v>
      </c>
      <c r="E70" s="51">
        <v>0</v>
      </c>
      <c r="F70" s="39">
        <f>E70*D70</f>
        <v>0</v>
      </c>
      <c r="H70" s="8"/>
    </row>
    <row r="71" spans="1:8" ht="15.75" customHeight="1" x14ac:dyDescent="0.25">
      <c r="A71" s="59"/>
      <c r="C71" s="50"/>
      <c r="D71" s="86"/>
      <c r="E71" s="84" t="s">
        <v>89</v>
      </c>
      <c r="F71" s="48">
        <f>F70</f>
        <v>0</v>
      </c>
      <c r="H71" s="8"/>
    </row>
    <row r="72" spans="1:8" x14ac:dyDescent="0.25">
      <c r="A72" s="59"/>
      <c r="B72" s="49"/>
      <c r="D72" s="34"/>
      <c r="E72" s="12"/>
      <c r="F72" s="40"/>
      <c r="H72" s="8"/>
    </row>
    <row r="73" spans="1:8" ht="31.5" x14ac:dyDescent="0.25">
      <c r="A73" s="79" t="s">
        <v>33</v>
      </c>
      <c r="B73" s="79" t="s">
        <v>1</v>
      </c>
      <c r="C73" s="79" t="s">
        <v>24</v>
      </c>
      <c r="D73" s="80" t="s">
        <v>76</v>
      </c>
      <c r="E73" s="79" t="s">
        <v>34</v>
      </c>
      <c r="F73" s="80" t="s">
        <v>35</v>
      </c>
      <c r="H73" s="8"/>
    </row>
    <row r="74" spans="1:8" x14ac:dyDescent="0.25">
      <c r="A74" s="61" t="s">
        <v>121</v>
      </c>
      <c r="B74" s="52">
        <v>110473</v>
      </c>
      <c r="C74" s="53" t="s">
        <v>47</v>
      </c>
      <c r="D74" s="36">
        <v>55.47</v>
      </c>
      <c r="E74" s="54">
        <v>0</v>
      </c>
      <c r="F74" s="55">
        <f>E74*D74</f>
        <v>0</v>
      </c>
      <c r="H74" s="8"/>
    </row>
    <row r="75" spans="1:8" x14ac:dyDescent="0.25">
      <c r="A75" s="57" t="s">
        <v>81</v>
      </c>
      <c r="B75" s="42">
        <v>111052</v>
      </c>
      <c r="C75" s="43" t="s">
        <v>48</v>
      </c>
      <c r="D75" s="33">
        <v>14.82</v>
      </c>
      <c r="E75" s="44">
        <v>0</v>
      </c>
      <c r="F75" s="39">
        <f t="shared" ref="F75:F83" si="6">E75*D75</f>
        <v>0</v>
      </c>
      <c r="H75" s="8"/>
    </row>
    <row r="76" spans="1:8" x14ac:dyDescent="0.25">
      <c r="A76" s="57" t="s">
        <v>120</v>
      </c>
      <c r="B76" s="42">
        <v>100313</v>
      </c>
      <c r="C76" s="43" t="s">
        <v>49</v>
      </c>
      <c r="D76" s="33">
        <v>23.81</v>
      </c>
      <c r="E76" s="44">
        <v>0</v>
      </c>
      <c r="F76" s="39">
        <f t="shared" si="6"/>
        <v>0</v>
      </c>
      <c r="H76" s="8"/>
    </row>
    <row r="77" spans="1:8" x14ac:dyDescent="0.25">
      <c r="A77" s="57" t="s">
        <v>121</v>
      </c>
      <c r="B77" s="42">
        <v>111053</v>
      </c>
      <c r="C77" s="43" t="s">
        <v>50</v>
      </c>
      <c r="D77" s="33">
        <v>19.899999999999999</v>
      </c>
      <c r="E77" s="44">
        <v>0</v>
      </c>
      <c r="F77" s="39">
        <f t="shared" si="6"/>
        <v>0</v>
      </c>
      <c r="H77" s="8"/>
    </row>
    <row r="78" spans="1:8" x14ac:dyDescent="0.25">
      <c r="A78" s="57" t="s">
        <v>121</v>
      </c>
      <c r="B78" s="42">
        <v>111054</v>
      </c>
      <c r="C78" s="43" t="s">
        <v>51</v>
      </c>
      <c r="D78" s="33">
        <v>19.010000000000002</v>
      </c>
      <c r="E78" s="44">
        <v>0</v>
      </c>
      <c r="F78" s="39">
        <f t="shared" si="6"/>
        <v>0</v>
      </c>
      <c r="H78" s="8"/>
    </row>
    <row r="79" spans="1:8" x14ac:dyDescent="0.25">
      <c r="A79" s="57" t="s">
        <v>81</v>
      </c>
      <c r="B79" s="42">
        <v>111230</v>
      </c>
      <c r="C79" s="43" t="s">
        <v>52</v>
      </c>
      <c r="D79" s="33">
        <v>26.51</v>
      </c>
      <c r="E79" s="44">
        <v>0</v>
      </c>
      <c r="F79" s="39">
        <f t="shared" si="6"/>
        <v>0</v>
      </c>
      <c r="H79" s="8"/>
    </row>
    <row r="80" spans="1:8" x14ac:dyDescent="0.25">
      <c r="A80" s="57" t="s">
        <v>86</v>
      </c>
      <c r="B80" s="42">
        <v>100355</v>
      </c>
      <c r="C80" s="43" t="s">
        <v>53</v>
      </c>
      <c r="D80" s="33">
        <v>43.04</v>
      </c>
      <c r="E80" s="44">
        <v>0</v>
      </c>
      <c r="F80" s="39">
        <f t="shared" si="6"/>
        <v>0</v>
      </c>
      <c r="H80" s="8"/>
    </row>
    <row r="81" spans="1:8" x14ac:dyDescent="0.25">
      <c r="A81" s="57" t="s">
        <v>86</v>
      </c>
      <c r="B81" s="42">
        <v>100357</v>
      </c>
      <c r="C81" s="43" t="s">
        <v>54</v>
      </c>
      <c r="D81" s="33">
        <v>39.96</v>
      </c>
      <c r="E81" s="44">
        <v>0</v>
      </c>
      <c r="F81" s="39">
        <f t="shared" si="6"/>
        <v>0</v>
      </c>
      <c r="H81" s="8"/>
    </row>
    <row r="82" spans="1:8" x14ac:dyDescent="0.25">
      <c r="A82" s="57" t="s">
        <v>86</v>
      </c>
      <c r="B82" s="42">
        <v>110721</v>
      </c>
      <c r="C82" s="43" t="s">
        <v>55</v>
      </c>
      <c r="D82" s="33">
        <v>43.49</v>
      </c>
      <c r="E82" s="44">
        <v>0</v>
      </c>
      <c r="F82" s="39">
        <f t="shared" si="6"/>
        <v>0</v>
      </c>
      <c r="H82" s="8"/>
    </row>
    <row r="83" spans="1:8" x14ac:dyDescent="0.25">
      <c r="A83" s="60" t="s">
        <v>80</v>
      </c>
      <c r="B83" s="45">
        <v>110186</v>
      </c>
      <c r="C83" s="43" t="s">
        <v>56</v>
      </c>
      <c r="D83" s="33">
        <v>29.37</v>
      </c>
      <c r="E83" s="44">
        <v>0</v>
      </c>
      <c r="F83" s="39">
        <f t="shared" si="6"/>
        <v>0</v>
      </c>
      <c r="H83" s="8"/>
    </row>
    <row r="84" spans="1:8" ht="15.75" customHeight="1" x14ac:dyDescent="0.25">
      <c r="B84" s="49"/>
      <c r="C84" s="50"/>
      <c r="D84" s="86"/>
      <c r="E84" s="87" t="s">
        <v>100</v>
      </c>
      <c r="F84" s="48">
        <f>SUM(F74:F83)</f>
        <v>0</v>
      </c>
      <c r="H84" s="8"/>
    </row>
  </sheetData>
  <sheetProtection algorithmName="SHA-512" hashValue="uiBCIYIDo7jdmnOXJKLqHiqwg+g/W6hITHduXHxFGWLxgn9qVmoEJSWni98Eu0iS5ZeXY0hbFRyuYD4XffXpZg==" saltValue="668OUk9Gkd6KMdcdGoTBAg==" spinCount="100000" sheet="1" selectLockedCells="1"/>
  <pageMargins left="0.2" right="0.2" top="0.75" bottom="0.75" header="0.3" footer="0.3"/>
  <pageSetup orientation="landscape" horizontalDpi="1200" verticalDpi="1200" r:id="rId1"/>
  <headerFooter>
    <oddFooter>&amp;CConnecticut Food Distribution Program</oddFooter>
  </headerFooter>
  <rowBreaks count="3" manualBreakCount="3">
    <brk id="26" max="5" man="1"/>
    <brk id="48" max="5" man="1"/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 Sheet</vt:lpstr>
      <vt:lpstr>Processing </vt:lpstr>
      <vt:lpstr>Direct Delivery</vt:lpstr>
      <vt:lpstr>'Direct Delivery'!Print_Area</vt:lpstr>
      <vt:lpstr>'Instruction Sheet'!Print_Area</vt:lpstr>
      <vt:lpstr>'Processing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Walton, Sybil</dc:creator>
  <cp:lastModifiedBy>Fiore, Susan</cp:lastModifiedBy>
  <cp:lastPrinted>2024-01-25T15:44:25Z</cp:lastPrinted>
  <dcterms:created xsi:type="dcterms:W3CDTF">2022-02-03T16:43:47Z</dcterms:created>
  <dcterms:modified xsi:type="dcterms:W3CDTF">2025-02-28T20:59:25Z</dcterms:modified>
</cp:coreProperties>
</file>