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0" yWindow="0" windowWidth="15360" windowHeight="7155" tabRatio="649"/>
  </bookViews>
  <sheets>
    <sheet name="Program Summary" sheetId="18" r:id="rId1"/>
    <sheet name="Family vs Congregate" sheetId="1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9" l="1"/>
  <c r="F5" i="19"/>
  <c r="E7" i="19"/>
  <c r="F7" i="19"/>
  <c r="M3" i="18" l="1"/>
  <c r="N4" i="18"/>
  <c r="N3" i="18"/>
  <c r="M4" i="18"/>
  <c r="L4" i="18"/>
  <c r="L3" i="18"/>
  <c r="K5" i="18"/>
  <c r="N5" i="18" l="1"/>
  <c r="M5" i="18"/>
  <c r="I5" i="18" l="1"/>
  <c r="G5" i="18"/>
  <c r="E5" i="18"/>
  <c r="H5" i="18" s="1"/>
  <c r="C5" i="18"/>
  <c r="D5" i="18" s="1"/>
  <c r="B5" i="18"/>
  <c r="J4" i="18"/>
  <c r="H4" i="18"/>
  <c r="F4" i="18"/>
  <c r="D4" i="18"/>
  <c r="J3" i="18"/>
  <c r="H3" i="18"/>
  <c r="F3" i="18"/>
  <c r="D3" i="18"/>
  <c r="J5" i="18" l="1"/>
  <c r="L5" i="18"/>
  <c r="F5" i="18"/>
  <c r="M29" i="18" l="1"/>
</calcChain>
</file>

<file path=xl/sharedStrings.xml><?xml version="1.0" encoding="utf-8"?>
<sst xmlns="http://schemas.openxmlformats.org/spreadsheetml/2006/main" count="21" uniqueCount="16">
  <si>
    <t>SFY 11</t>
  </si>
  <si>
    <t>Community Based</t>
  </si>
  <si>
    <t>Congregate Care</t>
  </si>
  <si>
    <t>Total</t>
  </si>
  <si>
    <t>SFY 12 Actual</t>
  </si>
  <si>
    <t>SFY 11 Actual</t>
  </si>
  <si>
    <t>SFY 13 Actual</t>
  </si>
  <si>
    <t>SFY 14 Actual</t>
  </si>
  <si>
    <t>Change from Previous Year</t>
  </si>
  <si>
    <t xml:space="preserve">SFY 15 </t>
  </si>
  <si>
    <t>Reinvestment in Comm Prog since 2011</t>
  </si>
  <si>
    <t>Reinvestment in Comm Prog since 2012</t>
  </si>
  <si>
    <t xml:space="preserve">SFY 16 </t>
  </si>
  <si>
    <t>Foster, Relative &amp; Kinship</t>
  </si>
  <si>
    <t>Change</t>
  </si>
  <si>
    <t>SFY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</si>
</sst>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42" fontId="0" fillId="0" borderId="1" xfId="0" applyNumberFormat="1" applyBorder="1"/>
    <xf numFmtId="42" fontId="0" fillId="0" borderId="1" xfId="0" applyNumberFormat="1" applyBorder="1" applyAlignment="1">
      <alignment wrapText="1"/>
    </xf>
    <xf numFmtId="0" fontId="1" fillId="0" borderId="0" xfId="0" applyFont="1" applyBorder="1"/>
    <xf numFmtId="42" fontId="0" fillId="0" borderId="0" xfId="0" applyNumberFormat="1"/>
    <xf numFmtId="42" fontId="0" fillId="0" borderId="2" xfId="0" applyNumberForma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 applyFill="1" applyBorder="1"/>
    <xf numFmtId="42" fontId="0" fillId="0" borderId="1" xfId="0" applyNumberFormat="1" applyBorder="1" applyAlignment="1">
      <alignment horizontal="center"/>
    </xf>
    <xf numFmtId="42" fontId="2" fillId="0" borderId="1" xfId="0" applyNumberFormat="1" applyFont="1" applyBorder="1" applyAlignment="1">
      <alignment wrapText="1"/>
    </xf>
    <xf numFmtId="10" fontId="0" fillId="0" borderId="0" xfId="0" applyNumberFormat="1"/>
    <xf numFmtId="0" fontId="0" fillId="0" borderId="0" xfId="0" applyAlignment="1">
      <alignment horizontal="right"/>
    </xf>
    <xf numFmtId="10" fontId="0" fillId="0" borderId="2" xfId="0" applyNumberFormat="1" applyBorder="1"/>
    <xf numFmtId="44" fontId="0" fillId="0" borderId="0" xfId="0" applyNumberFormat="1"/>
    <xf numFmtId="10" fontId="0" fillId="0" borderId="0" xfId="0" applyNumberFormat="1" applyBorder="1"/>
    <xf numFmtId="42" fontId="0" fillId="0" borderId="0" xfId="0" applyNumberFormat="1" applyFill="1"/>
    <xf numFmtId="42" fontId="2" fillId="0" borderId="0" xfId="0" applyNumberFormat="1" applyFont="1" applyFill="1" applyBorder="1" applyAlignment="1">
      <alignment wrapText="1"/>
    </xf>
    <xf numFmtId="44" fontId="0" fillId="0" borderId="2" xfId="0" applyNumberFormat="1" applyBorder="1"/>
    <xf numFmtId="0" fontId="2" fillId="0" borderId="0" xfId="1"/>
    <xf numFmtId="10" fontId="2" fillId="0" borderId="0" xfId="1" applyNumberFormat="1"/>
    <xf numFmtId="42" fontId="2" fillId="0" borderId="0" xfId="1" applyNumberFormat="1"/>
    <xf numFmtId="0" fontId="2" fillId="0" borderId="0" xfId="1" applyFont="1"/>
  </cellXfs>
  <cellStyles count="6">
    <cellStyle name="Comma 2" xfId="2"/>
    <cellStyle name="Currency 2" xfId="3"/>
    <cellStyle name="Normal" xfId="0" builtinId="0"/>
    <cellStyle name="Normal 2" xfId="1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9" sqref="A9:XFD28"/>
    </sheetView>
  </sheetViews>
  <sheetFormatPr defaultRowHeight="12.75" x14ac:dyDescent="0.2"/>
  <cols>
    <col min="1" max="1" width="23.28515625" customWidth="1"/>
    <col min="2" max="5" width="14.28515625" customWidth="1"/>
    <col min="6" max="7" width="16" bestFit="1" customWidth="1"/>
    <col min="8" max="8" width="13.140625" customWidth="1"/>
    <col min="9" max="9" width="13.42578125" bestFit="1" customWidth="1"/>
    <col min="10" max="10" width="14.140625" customWidth="1"/>
    <col min="11" max="11" width="16.42578125" bestFit="1" customWidth="1"/>
    <col min="12" max="12" width="14.140625" customWidth="1"/>
    <col min="13" max="13" width="15" bestFit="1" customWidth="1"/>
    <col min="14" max="14" width="12.85546875" bestFit="1" customWidth="1"/>
  </cols>
  <sheetData>
    <row r="2" spans="1:14" ht="38.25" x14ac:dyDescent="0.2">
      <c r="B2" s="9" t="s">
        <v>5</v>
      </c>
      <c r="C2" s="1" t="s">
        <v>4</v>
      </c>
      <c r="D2" s="2" t="s">
        <v>8</v>
      </c>
      <c r="E2" s="1" t="s">
        <v>6</v>
      </c>
      <c r="F2" s="2" t="s">
        <v>8</v>
      </c>
      <c r="G2" s="1" t="s">
        <v>7</v>
      </c>
      <c r="H2" s="2" t="s">
        <v>8</v>
      </c>
      <c r="I2" s="10" t="s">
        <v>9</v>
      </c>
      <c r="J2" s="2" t="s">
        <v>8</v>
      </c>
      <c r="K2" s="10" t="s">
        <v>12</v>
      </c>
      <c r="L2" s="2" t="s">
        <v>8</v>
      </c>
      <c r="M2" s="17" t="s">
        <v>10</v>
      </c>
      <c r="N2" s="17" t="s">
        <v>11</v>
      </c>
    </row>
    <row r="3" spans="1:14" x14ac:dyDescent="0.2">
      <c r="A3" s="3" t="s">
        <v>1</v>
      </c>
      <c r="B3" s="4">
        <v>304158990.16000009</v>
      </c>
      <c r="C3" s="4">
        <v>308102157</v>
      </c>
      <c r="D3" s="11">
        <f>(C3-B3)/B3</f>
        <v>1.2964163373654176E-2</v>
      </c>
      <c r="E3" s="4">
        <v>325776731</v>
      </c>
      <c r="F3" s="11">
        <f>(E3-C3)/C3</f>
        <v>5.7365953461987612E-2</v>
      </c>
      <c r="G3" s="4">
        <v>330345594</v>
      </c>
      <c r="H3" s="11">
        <f>(G3-E3)/E3</f>
        <v>1.4024522211808922E-2</v>
      </c>
      <c r="I3" s="4">
        <v>345793088</v>
      </c>
      <c r="J3" s="11">
        <f>(I3-G3)/G3</f>
        <v>4.6761616563289171E-2</v>
      </c>
      <c r="K3" s="4">
        <v>355730242</v>
      </c>
      <c r="L3" s="11">
        <f>(K3-I3)/I3</f>
        <v>2.8737283493648087E-2</v>
      </c>
      <c r="M3" s="4">
        <f>K3-B3</f>
        <v>51571251.839999914</v>
      </c>
      <c r="N3" s="4">
        <f>K3-C3</f>
        <v>47628085</v>
      </c>
    </row>
    <row r="4" spans="1:14" x14ac:dyDescent="0.2">
      <c r="A4" s="6" t="s">
        <v>2</v>
      </c>
      <c r="B4" s="4">
        <v>187057972.69999999</v>
      </c>
      <c r="C4" s="4">
        <v>171731686.21000001</v>
      </c>
      <c r="D4" s="11">
        <f>(C4-B4)/B4</f>
        <v>-8.1933350761691323E-2</v>
      </c>
      <c r="E4" s="4">
        <v>146186856.77000001</v>
      </c>
      <c r="F4" s="11">
        <f>(E4-C4)/C4</f>
        <v>-0.14874849251036185</v>
      </c>
      <c r="G4" s="4">
        <v>125557158</v>
      </c>
      <c r="H4" s="11">
        <f>(G4-E4)/E4</f>
        <v>-0.14111869716480263</v>
      </c>
      <c r="I4" s="4">
        <v>114536458.97038308</v>
      </c>
      <c r="J4" s="11">
        <f>(I4-G4)/G4</f>
        <v>-8.7774358747566769E-2</v>
      </c>
      <c r="K4" s="4">
        <v>108024656</v>
      </c>
      <c r="L4" s="11">
        <f>(K4-I4)/I4</f>
        <v>-5.6853538418425394E-2</v>
      </c>
      <c r="M4" s="1">
        <f>K4-B4</f>
        <v>-79033316.699999988</v>
      </c>
      <c r="N4" s="4">
        <f>K4-C4</f>
        <v>-63707030.210000008</v>
      </c>
    </row>
    <row r="5" spans="1:14" x14ac:dyDescent="0.2">
      <c r="A5" s="12" t="s">
        <v>3</v>
      </c>
      <c r="B5" s="5">
        <f>SUM(B3:B4)</f>
        <v>491216962.86000007</v>
      </c>
      <c r="C5" s="5">
        <f t="shared" ref="C5:K5" si="0">SUM(C3:C4)</f>
        <v>479833843.21000004</v>
      </c>
      <c r="D5" s="13">
        <f>(C5-B5)/B5</f>
        <v>-2.3173303266492237E-2</v>
      </c>
      <c r="E5" s="5">
        <f t="shared" si="0"/>
        <v>471963587.76999998</v>
      </c>
      <c r="F5" s="13">
        <f>(E5-C5)/C5</f>
        <v>-1.6402043230943231E-2</v>
      </c>
      <c r="G5" s="5">
        <f t="shared" si="0"/>
        <v>455902752</v>
      </c>
      <c r="H5" s="13">
        <f>(G5-E5)/E5</f>
        <v>-3.4029819643262058E-2</v>
      </c>
      <c r="I5" s="5">
        <f t="shared" si="0"/>
        <v>460329546.97038305</v>
      </c>
      <c r="J5" s="13">
        <f>(I5-G5)/G5</f>
        <v>9.7099544825363284E-3</v>
      </c>
      <c r="K5" s="5">
        <f t="shared" si="0"/>
        <v>463754898</v>
      </c>
      <c r="L5" s="13">
        <f>(K5-I5)/I5</f>
        <v>7.44108444083285E-3</v>
      </c>
      <c r="M5" s="14">
        <f>-(M3/M4)</f>
        <v>0.65252546638979558</v>
      </c>
      <c r="N5" s="18">
        <f>-(N3/N4)</f>
        <v>0.74761113244490685</v>
      </c>
    </row>
    <row r="9" spans="1:14" x14ac:dyDescent="0.2">
      <c r="A9" s="3"/>
    </row>
    <row r="10" spans="1:14" x14ac:dyDescent="0.2">
      <c r="A10" s="7"/>
      <c r="B10" s="1"/>
      <c r="C10" s="1"/>
      <c r="D10" s="2"/>
      <c r="E10" s="1"/>
      <c r="F10" s="2"/>
      <c r="G10" s="1"/>
      <c r="H10" s="2"/>
      <c r="I10" s="10"/>
      <c r="J10" s="2"/>
      <c r="K10" s="10"/>
      <c r="L10" s="2"/>
    </row>
    <row r="11" spans="1:14" x14ac:dyDescent="0.2">
      <c r="B11" s="4"/>
      <c r="C11" s="4"/>
      <c r="D11" s="11"/>
      <c r="E11" s="4"/>
      <c r="F11" s="11"/>
      <c r="G11" s="4"/>
      <c r="H11" s="11"/>
      <c r="I11" s="4"/>
      <c r="J11" s="11"/>
      <c r="K11" s="4"/>
      <c r="L11" s="11"/>
      <c r="M11" s="4"/>
    </row>
    <row r="12" spans="1:14" x14ac:dyDescent="0.2">
      <c r="A12" s="8"/>
      <c r="B12" s="4"/>
      <c r="C12" s="4"/>
      <c r="D12" s="11"/>
      <c r="E12" s="4"/>
      <c r="F12" s="11"/>
      <c r="G12" s="4"/>
      <c r="H12" s="11"/>
      <c r="I12" s="4"/>
      <c r="J12" s="11"/>
      <c r="K12" s="16"/>
      <c r="L12" s="11"/>
      <c r="M12" s="4"/>
    </row>
    <row r="13" spans="1:14" x14ac:dyDescent="0.2">
      <c r="B13" s="4"/>
      <c r="C13" s="4"/>
      <c r="D13" s="11"/>
      <c r="E13" s="4"/>
      <c r="F13" s="11"/>
      <c r="G13" s="4"/>
      <c r="H13" s="11"/>
      <c r="I13" s="4"/>
      <c r="J13" s="11"/>
      <c r="K13" s="16"/>
      <c r="L13" s="11"/>
      <c r="M13" s="14"/>
    </row>
    <row r="14" spans="1:14" x14ac:dyDescent="0.2">
      <c r="B14" s="4"/>
      <c r="C14" s="4"/>
      <c r="D14" s="11"/>
      <c r="E14" s="4"/>
      <c r="F14" s="11"/>
      <c r="G14" s="4"/>
      <c r="H14" s="11"/>
      <c r="I14" s="4"/>
      <c r="J14" s="11"/>
      <c r="K14" s="16"/>
      <c r="L14" s="11"/>
    </row>
    <row r="15" spans="1:14" x14ac:dyDescent="0.2">
      <c r="B15" s="4"/>
      <c r="C15" s="4"/>
      <c r="D15" s="11"/>
      <c r="E15" s="4"/>
      <c r="F15" s="11"/>
      <c r="G15" s="4"/>
      <c r="H15" s="11"/>
      <c r="I15" s="4"/>
      <c r="J15" s="11"/>
      <c r="K15" s="16"/>
      <c r="L15" s="11"/>
    </row>
    <row r="16" spans="1:14" x14ac:dyDescent="0.2">
      <c r="B16" s="4"/>
      <c r="C16" s="4"/>
      <c r="D16" s="11"/>
      <c r="E16" s="4"/>
      <c r="F16" s="11"/>
      <c r="G16" s="4"/>
      <c r="H16" s="11"/>
      <c r="I16" s="4"/>
      <c r="J16" s="11"/>
      <c r="K16" s="16"/>
      <c r="L16" s="11"/>
    </row>
    <row r="17" spans="1:13" x14ac:dyDescent="0.2">
      <c r="B17" s="5"/>
      <c r="C17" s="5"/>
      <c r="D17" s="13"/>
      <c r="E17" s="5"/>
      <c r="F17" s="13"/>
      <c r="G17" s="5"/>
      <c r="H17" s="13"/>
      <c r="I17" s="5"/>
      <c r="J17" s="13"/>
      <c r="K17" s="5"/>
      <c r="L17" s="13"/>
      <c r="M17" s="4"/>
    </row>
    <row r="18" spans="1:13" x14ac:dyDescent="0.2">
      <c r="B18" s="4"/>
      <c r="C18" s="4"/>
      <c r="D18" s="4"/>
      <c r="E18" s="4"/>
      <c r="H18" s="4"/>
      <c r="I18" s="4"/>
    </row>
    <row r="21" spans="1:13" x14ac:dyDescent="0.2">
      <c r="A21" s="6"/>
    </row>
    <row r="22" spans="1:13" x14ac:dyDescent="0.2">
      <c r="A22" s="7"/>
      <c r="B22" s="1"/>
      <c r="C22" s="1"/>
      <c r="D22" s="2"/>
      <c r="E22" s="1"/>
      <c r="F22" s="2"/>
      <c r="G22" s="1"/>
      <c r="H22" s="2"/>
      <c r="I22" s="10"/>
      <c r="J22" s="2"/>
      <c r="K22" s="10"/>
      <c r="L22" s="2"/>
    </row>
    <row r="23" spans="1:13" x14ac:dyDescent="0.2">
      <c r="B23" s="4"/>
      <c r="C23" s="4"/>
      <c r="D23" s="11"/>
      <c r="E23" s="4"/>
      <c r="F23" s="13"/>
      <c r="G23" s="4"/>
      <c r="H23" s="13"/>
      <c r="I23" s="4"/>
      <c r="J23" s="13"/>
      <c r="K23" s="4"/>
      <c r="L23" s="13"/>
    </row>
    <row r="24" spans="1:13" x14ac:dyDescent="0.2">
      <c r="B24" s="4"/>
      <c r="C24" s="4"/>
      <c r="D24" s="11"/>
      <c r="E24" s="4"/>
      <c r="F24" s="15"/>
      <c r="G24" s="4"/>
      <c r="H24" s="15"/>
      <c r="I24" s="4"/>
      <c r="J24" s="15"/>
      <c r="K24" s="4"/>
      <c r="L24" s="15"/>
    </row>
    <row r="25" spans="1:13" x14ac:dyDescent="0.2">
      <c r="B25" s="4"/>
      <c r="C25" s="4"/>
      <c r="D25" s="11"/>
      <c r="E25" s="4"/>
      <c r="F25" s="15"/>
      <c r="G25" s="4"/>
      <c r="H25" s="15"/>
      <c r="I25" s="4"/>
      <c r="J25" s="15"/>
      <c r="K25" s="4"/>
      <c r="L25" s="15"/>
    </row>
    <row r="26" spans="1:13" x14ac:dyDescent="0.2">
      <c r="B26" s="4"/>
      <c r="C26" s="4"/>
      <c r="D26" s="11"/>
      <c r="E26" s="4"/>
      <c r="F26" s="15"/>
      <c r="G26" s="4"/>
      <c r="H26" s="15"/>
      <c r="I26" s="4"/>
      <c r="J26" s="15"/>
      <c r="K26" s="4"/>
      <c r="L26" s="15"/>
    </row>
    <row r="27" spans="1:13" x14ac:dyDescent="0.2">
      <c r="B27" s="4"/>
      <c r="C27" s="4"/>
      <c r="D27" s="11"/>
      <c r="E27" s="4"/>
      <c r="F27" s="15"/>
      <c r="G27" s="4"/>
      <c r="H27" s="15"/>
      <c r="I27" s="4"/>
      <c r="J27" s="15"/>
      <c r="K27" s="4"/>
      <c r="L27" s="15"/>
    </row>
    <row r="28" spans="1:13" x14ac:dyDescent="0.2">
      <c r="B28" s="5"/>
      <c r="C28" s="5"/>
      <c r="D28" s="13"/>
      <c r="E28" s="5"/>
      <c r="F28" s="13"/>
      <c r="G28" s="5"/>
      <c r="H28" s="13"/>
      <c r="I28" s="5"/>
      <c r="J28" s="13"/>
      <c r="K28" s="5"/>
      <c r="L28" s="13"/>
      <c r="M28" s="4"/>
    </row>
    <row r="29" spans="1:13" x14ac:dyDescent="0.2">
      <c r="D29" s="15"/>
      <c r="M29" s="14" t="e">
        <f>M17/M28</f>
        <v>#DIV/0!</v>
      </c>
    </row>
    <row r="30" spans="1:13" x14ac:dyDescent="0.2">
      <c r="C30" s="4"/>
    </row>
  </sheetData>
  <printOptions gridLines="1"/>
  <pageMargins left="0.7" right="0.7" top="0.75" bottom="0.75" header="0.3" footer="0.3"/>
  <pageSetup paperSize="5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7"/>
  <sheetViews>
    <sheetView workbookViewId="0">
      <selection activeCell="C24" sqref="C23:C24"/>
    </sheetView>
  </sheetViews>
  <sheetFormatPr defaultRowHeight="12.75" x14ac:dyDescent="0.2"/>
  <cols>
    <col min="1" max="1" width="9.140625" style="19"/>
    <col min="2" max="2" width="22.85546875" style="19" bestFit="1" customWidth="1"/>
    <col min="3" max="4" width="13.42578125" style="19" bestFit="1" customWidth="1"/>
    <col min="5" max="5" width="12.85546875" style="19" bestFit="1" customWidth="1"/>
    <col min="6" max="16384" width="9.140625" style="19"/>
  </cols>
  <sheetData>
    <row r="4" spans="2:6" x14ac:dyDescent="0.2">
      <c r="C4" s="22" t="s">
        <v>0</v>
      </c>
      <c r="D4" s="22" t="s">
        <v>15</v>
      </c>
      <c r="E4" s="22" t="s">
        <v>14</v>
      </c>
    </row>
    <row r="5" spans="2:6" x14ac:dyDescent="0.2">
      <c r="B5" s="22" t="s">
        <v>13</v>
      </c>
      <c r="C5" s="21">
        <v>64590402</v>
      </c>
      <c r="D5" s="21">
        <v>74102652</v>
      </c>
      <c r="E5" s="21">
        <f>D5-C5</f>
        <v>9512250</v>
      </c>
      <c r="F5" s="20">
        <f>E5/C5</f>
        <v>0.14727033282746871</v>
      </c>
    </row>
    <row r="6" spans="2:6" x14ac:dyDescent="0.2">
      <c r="C6" s="21"/>
      <c r="D6" s="21"/>
      <c r="E6" s="21"/>
    </row>
    <row r="7" spans="2:6" x14ac:dyDescent="0.2">
      <c r="B7" s="22" t="s">
        <v>2</v>
      </c>
      <c r="C7" s="21">
        <v>176319821</v>
      </c>
      <c r="D7" s="21">
        <v>101373209</v>
      </c>
      <c r="E7" s="21">
        <f>D7-C7</f>
        <v>-74946612</v>
      </c>
      <c r="F7" s="20">
        <f>E7/C7</f>
        <v>-0.42506061754679297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Summary</vt:lpstr>
      <vt:lpstr>Family vs Congregate</vt:lpstr>
    </vt:vector>
  </TitlesOfParts>
  <Company>Department of Children and Families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HOWARD, JEFF</dc:creator>
  <cp:lastModifiedBy>Megan Burns</cp:lastModifiedBy>
  <cp:lastPrinted>2016-07-12T16:46:12Z</cp:lastPrinted>
  <dcterms:created xsi:type="dcterms:W3CDTF">2015-05-05T13:25:49Z</dcterms:created>
  <dcterms:modified xsi:type="dcterms:W3CDTF">2016-09-08T14:37:31Z</dcterms:modified>
</cp:coreProperties>
</file>