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DOL-Accounting\HwangJ\Executive Report Federal Grant List\FY25 Q3\"/>
    </mc:Choice>
  </mc:AlternateContent>
  <xr:revisionPtr revIDLastSave="0" documentId="13_ncr:1_{B9059A4C-F489-4D77-A0C9-5C36C54A118C}" xr6:coauthVersionLast="47" xr6:coauthVersionMax="47" xr10:uidLastSave="{00000000-0000-0000-0000-000000000000}"/>
  <bookViews>
    <workbookView xWindow="-120" yWindow="-120" windowWidth="29040" windowHeight="15720" xr2:uid="{C3D1359D-2B28-4024-9362-CD2D30A11441}"/>
  </bookViews>
  <sheets>
    <sheet name="Executive Summary" sheetId="1" r:id="rId1"/>
    <sheet name="Sheet1" sheetId="4" state="hidden" r:id="rId2"/>
  </sheets>
  <definedNames>
    <definedName name="_xlnm._FilterDatabase" localSheetId="0" hidden="1">'Executive Summary'!$A$2:$K$2</definedName>
    <definedName name="_xlnm._FilterDatabase" localSheetId="1" hidden="1">Sheet1!$A$1:$J$84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F81" i="1"/>
  <c r="E81" i="1"/>
  <c r="I80" i="1"/>
  <c r="H80" i="1"/>
  <c r="I79" i="1"/>
  <c r="H79" i="1"/>
  <c r="H78" i="1"/>
  <c r="I78" i="1" s="1"/>
  <c r="I77" i="1"/>
  <c r="H77" i="1"/>
  <c r="I76" i="1"/>
  <c r="H76" i="1"/>
  <c r="I75" i="1"/>
  <c r="H75" i="1"/>
  <c r="H74" i="1"/>
  <c r="I74" i="1" s="1"/>
  <c r="I73" i="1"/>
  <c r="H73" i="1"/>
  <c r="I72" i="1"/>
  <c r="H72" i="1"/>
  <c r="I71" i="1"/>
  <c r="H71" i="1"/>
  <c r="H70" i="1"/>
  <c r="I70" i="1" s="1"/>
  <c r="I69" i="1"/>
  <c r="H69" i="1"/>
  <c r="I68" i="1"/>
  <c r="H68" i="1"/>
  <c r="I67" i="1"/>
  <c r="H67" i="1"/>
  <c r="H66" i="1"/>
  <c r="I66" i="1" s="1"/>
  <c r="I65" i="1"/>
  <c r="H65" i="1"/>
  <c r="I64" i="1"/>
  <c r="H64" i="1"/>
  <c r="I63" i="1"/>
  <c r="H63" i="1"/>
  <c r="H62" i="1"/>
  <c r="I62" i="1" s="1"/>
  <c r="I61" i="1"/>
  <c r="H61" i="1"/>
  <c r="I60" i="1"/>
  <c r="H60" i="1"/>
  <c r="I59" i="1"/>
  <c r="H59" i="1"/>
  <c r="H58" i="1"/>
  <c r="I58" i="1" s="1"/>
  <c r="I57" i="1"/>
  <c r="H57" i="1"/>
  <c r="I56" i="1"/>
  <c r="H56" i="1"/>
  <c r="H55" i="1"/>
  <c r="H54" i="1"/>
  <c r="I54" i="1" s="1"/>
  <c r="H53" i="1"/>
  <c r="I53" i="1" s="1"/>
  <c r="H52" i="1"/>
  <c r="I52" i="1" s="1"/>
  <c r="H51" i="1"/>
  <c r="I51" i="1" s="1"/>
  <c r="I50" i="1"/>
  <c r="H49" i="1"/>
  <c r="I49" i="1" s="1"/>
  <c r="H48" i="1"/>
  <c r="I48" i="1" s="1"/>
  <c r="I47" i="1"/>
  <c r="H47" i="1"/>
  <c r="I46" i="1"/>
  <c r="H46" i="1"/>
  <c r="H45" i="1"/>
  <c r="I45" i="1" s="1"/>
  <c r="H44" i="1"/>
  <c r="I44" i="1" s="1"/>
  <c r="I43" i="1"/>
  <c r="H43" i="1"/>
  <c r="I42" i="1"/>
  <c r="H42" i="1"/>
  <c r="H41" i="1"/>
  <c r="I41" i="1" s="1"/>
  <c r="H40" i="1"/>
  <c r="I40" i="1" s="1"/>
  <c r="I39" i="1"/>
  <c r="H39" i="1"/>
  <c r="I38" i="1"/>
  <c r="H38" i="1"/>
  <c r="H37" i="1"/>
  <c r="I37" i="1" s="1"/>
  <c r="H36" i="1"/>
  <c r="I36" i="1" s="1"/>
  <c r="I35" i="1"/>
  <c r="H35" i="1"/>
  <c r="I34" i="1"/>
  <c r="H34" i="1"/>
  <c r="H33" i="1"/>
  <c r="I33" i="1" s="1"/>
  <c r="H31" i="1"/>
  <c r="I31" i="1" s="1"/>
  <c r="I30" i="1"/>
  <c r="H30" i="1"/>
  <c r="I29" i="1"/>
  <c r="H29" i="1"/>
  <c r="H28" i="1"/>
  <c r="I28" i="1" s="1"/>
  <c r="H27" i="1"/>
  <c r="I27" i="1" s="1"/>
  <c r="I26" i="1"/>
  <c r="H26" i="1"/>
  <c r="I25" i="1"/>
  <c r="H25" i="1"/>
  <c r="H23" i="1"/>
  <c r="I23" i="1" s="1"/>
  <c r="H22" i="1"/>
  <c r="I22" i="1" s="1"/>
  <c r="I21" i="1"/>
  <c r="H21" i="1"/>
  <c r="I19" i="1"/>
  <c r="H19" i="1"/>
  <c r="H18" i="1"/>
  <c r="I18" i="1" s="1"/>
  <c r="H17" i="1"/>
  <c r="I17" i="1" s="1"/>
  <c r="I16" i="1"/>
  <c r="H16" i="1"/>
  <c r="I15" i="1"/>
  <c r="H15" i="1"/>
  <c r="H13" i="1"/>
  <c r="I13" i="1" s="1"/>
  <c r="H12" i="1"/>
  <c r="I12" i="1" s="1"/>
  <c r="I11" i="1"/>
  <c r="H11" i="1"/>
  <c r="I10" i="1"/>
  <c r="H10" i="1"/>
  <c r="H9" i="1"/>
  <c r="I9" i="1" s="1"/>
  <c r="H8" i="1"/>
  <c r="I8" i="1" s="1"/>
  <c r="I7" i="1"/>
  <c r="H7" i="1"/>
  <c r="I6" i="1"/>
  <c r="H6" i="1"/>
  <c r="H5" i="1"/>
  <c r="I5" i="1" s="1"/>
  <c r="H4" i="1"/>
  <c r="I4" i="1" s="1"/>
  <c r="I3" i="1"/>
  <c r="H3" i="1"/>
  <c r="H81" i="1" s="1"/>
  <c r="I81" i="1" l="1"/>
  <c r="L55" i="1" l="1"/>
  <c r="I2" i="4" l="1"/>
  <c r="J2" i="4" s="1"/>
  <c r="K2" i="4"/>
  <c r="I3" i="4"/>
  <c r="J3" i="4" s="1"/>
  <c r="K3" i="4"/>
  <c r="I4" i="4"/>
  <c r="J4" i="4" s="1"/>
  <c r="K4" i="4"/>
  <c r="I5" i="4"/>
  <c r="J5" i="4" s="1"/>
  <c r="K5" i="4"/>
  <c r="I6" i="4"/>
  <c r="J6" i="4" s="1"/>
  <c r="K6" i="4"/>
  <c r="I7" i="4"/>
  <c r="J7" i="4" s="1"/>
  <c r="K7" i="4"/>
  <c r="I8" i="4"/>
  <c r="J8" i="4" s="1"/>
  <c r="K8" i="4"/>
  <c r="I9" i="4"/>
  <c r="J9" i="4" s="1"/>
  <c r="K9" i="4"/>
  <c r="I10" i="4"/>
  <c r="J10" i="4" s="1"/>
  <c r="K10" i="4"/>
  <c r="I11" i="4"/>
  <c r="J11" i="4"/>
  <c r="K11" i="4"/>
  <c r="I12" i="4"/>
  <c r="J12" i="4" s="1"/>
  <c r="K12" i="4"/>
  <c r="I13" i="4"/>
  <c r="J13" i="4" s="1"/>
  <c r="K13" i="4"/>
  <c r="I14" i="4"/>
  <c r="J14" i="4" s="1"/>
  <c r="K14" i="4"/>
  <c r="I15" i="4"/>
  <c r="J15" i="4" s="1"/>
  <c r="K15" i="4"/>
  <c r="I16" i="4"/>
  <c r="J16" i="4" s="1"/>
  <c r="K16" i="4"/>
  <c r="I17" i="4"/>
  <c r="J17" i="4" s="1"/>
  <c r="K17" i="4"/>
  <c r="I18" i="4"/>
  <c r="J18" i="4" s="1"/>
  <c r="K18" i="4"/>
  <c r="I19" i="4"/>
  <c r="J19" i="4"/>
  <c r="K19" i="4"/>
  <c r="I20" i="4"/>
  <c r="J20" i="4" s="1"/>
  <c r="K20" i="4"/>
  <c r="I21" i="4"/>
  <c r="J21" i="4" s="1"/>
  <c r="K21" i="4"/>
  <c r="I22" i="4"/>
  <c r="J22" i="4" s="1"/>
  <c r="K22" i="4"/>
  <c r="I23" i="4"/>
  <c r="J23" i="4" s="1"/>
  <c r="K23" i="4"/>
  <c r="I24" i="4"/>
  <c r="J24" i="4" s="1"/>
  <c r="K24" i="4"/>
  <c r="I25" i="4"/>
  <c r="J25" i="4" s="1"/>
  <c r="K25" i="4"/>
  <c r="I26" i="4"/>
  <c r="J26" i="4" s="1"/>
  <c r="K26" i="4"/>
  <c r="I27" i="4"/>
  <c r="J27" i="4" s="1"/>
  <c r="K27" i="4"/>
  <c r="I28" i="4"/>
  <c r="J28" i="4" s="1"/>
  <c r="K28" i="4"/>
  <c r="I29" i="4"/>
  <c r="J29" i="4" s="1"/>
  <c r="K29" i="4"/>
  <c r="I30" i="4"/>
  <c r="J30" i="4"/>
  <c r="K30" i="4"/>
  <c r="I31" i="4"/>
  <c r="J31" i="4" s="1"/>
  <c r="K31" i="4"/>
  <c r="I32" i="4"/>
  <c r="J32" i="4" s="1"/>
  <c r="K32" i="4"/>
  <c r="I33" i="4"/>
  <c r="J33" i="4" s="1"/>
  <c r="K33" i="4"/>
  <c r="I34" i="4"/>
  <c r="J34" i="4" s="1"/>
  <c r="K34" i="4"/>
  <c r="I35" i="4"/>
  <c r="J35" i="4" s="1"/>
  <c r="K35" i="4"/>
  <c r="I36" i="4"/>
  <c r="J36" i="4"/>
  <c r="K36" i="4"/>
  <c r="I37" i="4"/>
  <c r="J37" i="4" s="1"/>
  <c r="K37" i="4"/>
  <c r="I38" i="4"/>
  <c r="J38" i="4" s="1"/>
  <c r="K38" i="4"/>
  <c r="I39" i="4"/>
  <c r="J39" i="4" s="1"/>
  <c r="K39" i="4"/>
  <c r="I40" i="4"/>
  <c r="J40" i="4" s="1"/>
  <c r="K40" i="4"/>
  <c r="I41" i="4"/>
  <c r="J41" i="4" s="1"/>
  <c r="K41" i="4"/>
  <c r="I42" i="4"/>
  <c r="J42" i="4" s="1"/>
  <c r="K42" i="4"/>
  <c r="I43" i="4"/>
  <c r="J43" i="4"/>
  <c r="K43" i="4"/>
  <c r="I44" i="4"/>
  <c r="J44" i="4" s="1"/>
  <c r="K44" i="4"/>
  <c r="I45" i="4"/>
  <c r="J45" i="4"/>
  <c r="K45" i="4"/>
  <c r="I46" i="4"/>
  <c r="J46" i="4" s="1"/>
  <c r="K46" i="4"/>
  <c r="I47" i="4"/>
  <c r="J47" i="4" s="1"/>
  <c r="K47" i="4"/>
  <c r="I48" i="4"/>
  <c r="J48" i="4" s="1"/>
  <c r="K48" i="4"/>
  <c r="I49" i="4"/>
  <c r="J49" i="4" s="1"/>
  <c r="K49" i="4"/>
  <c r="I50" i="4"/>
  <c r="J50" i="4" s="1"/>
  <c r="K50" i="4"/>
  <c r="I51" i="4"/>
  <c r="J51" i="4" s="1"/>
  <c r="K51" i="4"/>
  <c r="I52" i="4"/>
  <c r="J52" i="4" s="1"/>
  <c r="K52" i="4"/>
  <c r="I53" i="4"/>
  <c r="J53" i="4"/>
  <c r="K53" i="4"/>
  <c r="I54" i="4"/>
  <c r="J54" i="4" s="1"/>
  <c r="K54" i="4"/>
  <c r="I55" i="4"/>
  <c r="J55" i="4" s="1"/>
  <c r="K55" i="4"/>
  <c r="I56" i="4"/>
  <c r="J56" i="4" s="1"/>
  <c r="K56" i="4"/>
  <c r="I57" i="4"/>
  <c r="J57" i="4" s="1"/>
  <c r="K57" i="4"/>
  <c r="I58" i="4"/>
  <c r="J58" i="4"/>
  <c r="K58" i="4"/>
  <c r="I59" i="4"/>
  <c r="J59" i="4" s="1"/>
  <c r="K59" i="4"/>
  <c r="I60" i="4"/>
  <c r="J60" i="4" s="1"/>
  <c r="K60" i="4"/>
  <c r="I61" i="4"/>
  <c r="J61" i="4" s="1"/>
  <c r="K61" i="4"/>
  <c r="I62" i="4"/>
  <c r="J62" i="4" s="1"/>
  <c r="K62" i="4"/>
  <c r="I63" i="4"/>
  <c r="J63" i="4" s="1"/>
  <c r="K63" i="4"/>
  <c r="I64" i="4"/>
  <c r="J64" i="4" s="1"/>
  <c r="K64" i="4"/>
  <c r="I65" i="4"/>
  <c r="J65" i="4" s="1"/>
  <c r="K65" i="4"/>
  <c r="I66" i="4"/>
  <c r="J66" i="4" s="1"/>
  <c r="K66" i="4"/>
  <c r="I67" i="4"/>
  <c r="J67" i="4" s="1"/>
  <c r="K67" i="4"/>
  <c r="I68" i="4"/>
  <c r="J68" i="4"/>
  <c r="K68" i="4"/>
  <c r="I69" i="4"/>
  <c r="J69" i="4" s="1"/>
  <c r="K69" i="4"/>
  <c r="I70" i="4"/>
  <c r="J70" i="4" s="1"/>
  <c r="K70" i="4"/>
  <c r="I71" i="4"/>
  <c r="J71" i="4" s="1"/>
  <c r="K71" i="4"/>
  <c r="I72" i="4"/>
  <c r="J72" i="4" s="1"/>
  <c r="K72" i="4"/>
  <c r="I73" i="4"/>
  <c r="J73" i="4" s="1"/>
  <c r="K73" i="4"/>
  <c r="I74" i="4"/>
  <c r="J74" i="4" s="1"/>
  <c r="K74" i="4"/>
  <c r="I75" i="4"/>
  <c r="J75" i="4"/>
  <c r="K75" i="4"/>
  <c r="I76" i="4"/>
  <c r="J76" i="4"/>
  <c r="K76" i="4"/>
  <c r="I77" i="4"/>
  <c r="J77" i="4" s="1"/>
  <c r="K77" i="4"/>
  <c r="I78" i="4"/>
  <c r="J78" i="4" s="1"/>
  <c r="K78" i="4"/>
  <c r="I79" i="4"/>
  <c r="J79" i="4" s="1"/>
  <c r="K79" i="4"/>
  <c r="I80" i="4"/>
  <c r="J80" i="4" s="1"/>
  <c r="K80" i="4"/>
  <c r="I81" i="4"/>
  <c r="J81" i="4" s="1"/>
  <c r="K81" i="4"/>
  <c r="I82" i="4"/>
  <c r="J82" i="4"/>
  <c r="K82" i="4"/>
  <c r="I83" i="4"/>
  <c r="J83" i="4" s="1"/>
  <c r="K83" i="4"/>
  <c r="I84" i="4"/>
  <c r="J84" i="4" s="1"/>
  <c r="K84" i="4"/>
  <c r="L21" i="1"/>
  <c r="L50" i="1"/>
  <c r="L51" i="1"/>
  <c r="L52" i="1"/>
  <c r="L9" i="1" l="1"/>
  <c r="L3" i="1"/>
  <c r="L4" i="1"/>
  <c r="L5" i="1"/>
  <c r="L6" i="1"/>
  <c r="L7" i="1"/>
  <c r="L8" i="1"/>
  <c r="L10" i="1"/>
  <c r="L11" i="1"/>
  <c r="L14" i="1"/>
  <c r="L12" i="1"/>
  <c r="L15" i="1"/>
  <c r="L16" i="1"/>
  <c r="L17" i="1"/>
  <c r="L18" i="1"/>
  <c r="L19" i="1"/>
  <c r="L45" i="1"/>
  <c r="L46" i="1"/>
  <c r="L22" i="1"/>
  <c r="L23" i="1"/>
  <c r="L20" i="1"/>
  <c r="L47" i="1"/>
  <c r="L48" i="1"/>
  <c r="L49" i="1"/>
  <c r="L24" i="1"/>
  <c r="L32" i="1"/>
  <c r="L25" i="1"/>
  <c r="L26" i="1"/>
  <c r="L27" i="1"/>
  <c r="L28" i="1"/>
  <c r="L29" i="1"/>
  <c r="L30" i="1"/>
  <c r="L31" i="1"/>
  <c r="L33" i="1"/>
  <c r="L34" i="1"/>
  <c r="L35" i="1"/>
  <c r="L36" i="1"/>
  <c r="L39" i="1"/>
  <c r="L40" i="1"/>
  <c r="L41" i="1"/>
  <c r="L42" i="1"/>
  <c r="L43" i="1"/>
  <c r="L44" i="1"/>
  <c r="L53" i="1"/>
  <c r="L54" i="1"/>
  <c r="L56" i="1"/>
  <c r="L58" i="1"/>
  <c r="L59" i="1"/>
  <c r="L60" i="1"/>
  <c r="L64" i="1"/>
  <c r="L68" i="1"/>
  <c r="L66" i="1"/>
  <c r="L70" i="1"/>
  <c r="L71" i="1"/>
  <c r="L73" i="1"/>
  <c r="L74" i="1"/>
  <c r="L75" i="1"/>
</calcChain>
</file>

<file path=xl/sharedStrings.xml><?xml version="1.0" encoding="utf-8"?>
<sst xmlns="http://schemas.openxmlformats.org/spreadsheetml/2006/main" count="657" uniqueCount="152">
  <si>
    <t>Grand Total</t>
  </si>
  <si>
    <t>Marte, Lina</t>
  </si>
  <si>
    <t>OSHA CFOI &amp; SOII</t>
  </si>
  <si>
    <t>Labbe, Carol</t>
  </si>
  <si>
    <t>OSHA 23G</t>
  </si>
  <si>
    <t>OSHA 21D</t>
  </si>
  <si>
    <t>Labor Market Information</t>
  </si>
  <si>
    <t>LM-38441-23-75-09</t>
  </si>
  <si>
    <t>Hwang, Jiyoon</t>
  </si>
  <si>
    <t>Root, Michelle</t>
  </si>
  <si>
    <t>Foreign Labor Certification</t>
  </si>
  <si>
    <t>Ndiaye, Ashley</t>
  </si>
  <si>
    <t>FL-38049-22-55-A-9</t>
  </si>
  <si>
    <t>Trade Adjustment Assistance</t>
  </si>
  <si>
    <t>TA-38671-22-55-A-9</t>
  </si>
  <si>
    <t>24A55UT000002</t>
  </si>
  <si>
    <t>Trade Adjustment Assistance TRA-ATAA</t>
  </si>
  <si>
    <t>23555DV000053</t>
  </si>
  <si>
    <t>Disabled Veterans' Outreach Program and Local Veterans' Employment Representative - JVSG</t>
  </si>
  <si>
    <t>WT-39389-23-55-A-9</t>
  </si>
  <si>
    <t>Employment Service/Wagner-Peyser Funded Activities</t>
  </si>
  <si>
    <t>ES-38721-22-55-A-9</t>
  </si>
  <si>
    <t>ES-36745-21-55-A-9</t>
  </si>
  <si>
    <t>Equitable Transition Model (ETM)</t>
  </si>
  <si>
    <t>UI-37972-22-60-A-9</t>
  </si>
  <si>
    <t>Reemployment Services and Eligibility Assessment (RESEA)</t>
  </si>
  <si>
    <t>Workforce Data Quality Initiative - WDQI Round 9</t>
  </si>
  <si>
    <t>Kuljis, Schantal</t>
  </si>
  <si>
    <t>UI ARPA Tiger Team Grant</t>
  </si>
  <si>
    <t>UI ARPA Integrity Grant</t>
  </si>
  <si>
    <t xml:space="preserve">American Rescue Plan - Equity Grant </t>
  </si>
  <si>
    <t>UI-37055-21-55-A-9</t>
  </si>
  <si>
    <t xml:space="preserve">UI CARES ARPA Fraud </t>
  </si>
  <si>
    <t>UI-38396-22-55-A-9</t>
  </si>
  <si>
    <t>UI-34706-20-55-A-9</t>
  </si>
  <si>
    <t xml:space="preserve">Mixed Earners UC (MEUC) </t>
  </si>
  <si>
    <t xml:space="preserve">MEUC Production </t>
  </si>
  <si>
    <t xml:space="preserve">MEUC 2 </t>
  </si>
  <si>
    <t xml:space="preserve">PEUC-Ongoing </t>
  </si>
  <si>
    <t>PEUC-Ongoing FY24</t>
  </si>
  <si>
    <t xml:space="preserve">PEUC-Integrity </t>
  </si>
  <si>
    <t xml:space="preserve">PEUC-Implementation </t>
  </si>
  <si>
    <t xml:space="preserve">PEUC-Fraud Prevention </t>
  </si>
  <si>
    <t xml:space="preserve">PEUC CARES - 3 </t>
  </si>
  <si>
    <t xml:space="preserve">PEUC CARES - 2 </t>
  </si>
  <si>
    <t>Pandemic Emergency Unemployment Compensation (PEUC)</t>
  </si>
  <si>
    <t xml:space="preserve">FPUC-Ongoing </t>
  </si>
  <si>
    <t>FPUC-Ongoing FY24</t>
  </si>
  <si>
    <t>FPUC Implementation</t>
  </si>
  <si>
    <t xml:space="preserve">FPUC CARES - 3 </t>
  </si>
  <si>
    <t xml:space="preserve">FPUC CARES - 2 </t>
  </si>
  <si>
    <t>Federal Pandemic Unemployment Compensation (FPUC)</t>
  </si>
  <si>
    <t>PUA-Ongoing  UIPL16-20</t>
  </si>
  <si>
    <t xml:space="preserve">PUA-Ongoing </t>
  </si>
  <si>
    <t>PUA-Ongoing FY24</t>
  </si>
  <si>
    <t>PUA-Integrity Change 1 UIPL 28-20</t>
  </si>
  <si>
    <t xml:space="preserve">PUA-Integrity </t>
  </si>
  <si>
    <t xml:space="preserve">PUA-Implementation </t>
  </si>
  <si>
    <t>PUA-Fraud Prevention Change 2 UIPL 28-20</t>
  </si>
  <si>
    <t xml:space="preserve">PUA Change-6 - </t>
  </si>
  <si>
    <t>PUA Change-5 UIPL 16-20</t>
  </si>
  <si>
    <t>PUA Change 4 UIPL 28-20</t>
  </si>
  <si>
    <t>PUA CARES - 3 UIPL 14-21</t>
  </si>
  <si>
    <t>PUA CARES - 2 UIPL 9-21</t>
  </si>
  <si>
    <t>Pandemic Unemployment Assistance (PUA)</t>
  </si>
  <si>
    <t>Unemployment Insurance</t>
  </si>
  <si>
    <t>UI-39313-23-55-A-9</t>
  </si>
  <si>
    <t>UI-37214-22-55-A-9</t>
  </si>
  <si>
    <t>AP-36520-21-60-A-9</t>
  </si>
  <si>
    <t>State Apprenticeship Expansion, Equity and Innovation (SAEEI)</t>
  </si>
  <si>
    <t>WIOA PY23 FY24 (Dislocated Worker)</t>
  </si>
  <si>
    <t>WIOA PY23 FY24 (Adult)</t>
  </si>
  <si>
    <t>WIOA PY23 FY24 (Youth)</t>
  </si>
  <si>
    <t>AA-38520-22-55-A-9</t>
  </si>
  <si>
    <t>WIOA PY22 FY23</t>
  </si>
  <si>
    <t>Accountant</t>
  </si>
  <si>
    <t>Budget Analyst</t>
  </si>
  <si>
    <t>Total Award Amount</t>
  </si>
  <si>
    <t>Contractual/
Benefit 
Amount</t>
  </si>
  <si>
    <t>Admin.
 Amount</t>
  </si>
  <si>
    <t>End Date</t>
  </si>
  <si>
    <t>Start Date</t>
  </si>
  <si>
    <t>Grant Number</t>
  </si>
  <si>
    <t>Grant Name</t>
  </si>
  <si>
    <t>Employment Security Division Executive Financial Summary</t>
  </si>
  <si>
    <t>24A60UR000076</t>
  </si>
  <si>
    <t>24A55AT000062</t>
  </si>
  <si>
    <t>24A55AW000095</t>
  </si>
  <si>
    <t>WOTC Work Opportunity Tax Credit Program</t>
  </si>
  <si>
    <t>24475OD000003</t>
  </si>
  <si>
    <t>24A55WT00902</t>
  </si>
  <si>
    <t>24A55WP000062</t>
  </si>
  <si>
    <t>Modi, Dixita</t>
  </si>
  <si>
    <t>Tkac, Michele</t>
  </si>
  <si>
    <t>23A55TA000001</t>
  </si>
  <si>
    <t>23A55AT000042</t>
  </si>
  <si>
    <t>23A55AW000037</t>
  </si>
  <si>
    <t>23A55AY000018</t>
  </si>
  <si>
    <t>WIOA PY24 FY25 (Dislocated Worker)</t>
  </si>
  <si>
    <t>WIOA PY24 FY25 (Adult)</t>
  </si>
  <si>
    <t>24A55UI000023</t>
  </si>
  <si>
    <t>23A60UB000079</t>
  </si>
  <si>
    <t>23A55UB000006</t>
  </si>
  <si>
    <t>23A60UB000022</t>
  </si>
  <si>
    <t>23A60MI000005</t>
  </si>
  <si>
    <t>23A55WP000003</t>
  </si>
  <si>
    <t>23A55WG000002</t>
  </si>
  <si>
    <t>23A55FL000002</t>
  </si>
  <si>
    <t>24J75LM000001</t>
  </si>
  <si>
    <t>24F75CS000001</t>
  </si>
  <si>
    <t>24F55SP000002</t>
  </si>
  <si>
    <t>24J75OS000015</t>
  </si>
  <si>
    <t>WIOA PY24 FY25 (Youth)</t>
  </si>
  <si>
    <t>24A55AY000055</t>
  </si>
  <si>
    <t>Unemployment Insurance - Above Base</t>
  </si>
  <si>
    <t>25A55UI000097</t>
  </si>
  <si>
    <t>24555DV000091</t>
  </si>
  <si>
    <t>10/01/2023</t>
  </si>
  <si>
    <t>24A55FL000067</t>
  </si>
  <si>
    <t>25555DV000156</t>
  </si>
  <si>
    <t>25J75LM000062</t>
  </si>
  <si>
    <t>25J75OS000087</t>
  </si>
  <si>
    <t>25F75CS000063</t>
  </si>
  <si>
    <t>25F55SP000030</t>
  </si>
  <si>
    <t>25A55UT000050</t>
  </si>
  <si>
    <t xml:space="preserve">Workforce Information Grants </t>
  </si>
  <si>
    <t>24A55WG000086</t>
  </si>
  <si>
    <t>UI DUA Disaster Unemployment Assistance</t>
  </si>
  <si>
    <t>UI-37955-22-55-A-9</t>
  </si>
  <si>
    <t>25A60UD000066</t>
  </si>
  <si>
    <t>24A55TA000054</t>
  </si>
  <si>
    <t>Double check</t>
  </si>
  <si>
    <t>Formula E+F</t>
  </si>
  <si>
    <t>grant name</t>
  </si>
  <si>
    <t>budget analyst</t>
  </si>
  <si>
    <t>accountant</t>
  </si>
  <si>
    <t xml:space="preserve"> Ndiaye, Ashley </t>
  </si>
  <si>
    <t xml:space="preserve">Kuljis, Schantal </t>
  </si>
  <si>
    <t xml:space="preserve">     Mixed Earners Unemployment Compensation (MEUC)</t>
  </si>
  <si>
    <t>01/01/2023</t>
  </si>
  <si>
    <t>Carbray, Kevin</t>
  </si>
  <si>
    <t>Unemployment Insurance - Above Base Q4</t>
  </si>
  <si>
    <t>25A55WT009065</t>
  </si>
  <si>
    <t>UI Federal Pandemic Unemployment Compensation (FPUC) - SBR (UIPL 17-24)</t>
  </si>
  <si>
    <t>25A60UB000144</t>
  </si>
  <si>
    <t>UI Pandemic Emergency Unemployment Compensation (PEUC) - SBR (UIPL 17-24)</t>
  </si>
  <si>
    <t>UI Pandemic Unemployment Assistance (PUA) - SBR (UIPL 17-24)</t>
  </si>
  <si>
    <t>25A60UB000173</t>
  </si>
  <si>
    <t>25A60UB000127</t>
  </si>
  <si>
    <t>UI CAREs Sec. 2105  First Week</t>
  </si>
  <si>
    <t>25A60UB000180</t>
  </si>
  <si>
    <t>24A55WT009012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</si>
</sst>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theme="4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43" fontId="0" fillId="0" borderId="0" xfId="1" applyFont="1"/>
    <xf numFmtId="1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43" fontId="2" fillId="2" borderId="1" xfId="1" applyFont="1" applyFill="1" applyBorder="1"/>
    <xf numFmtId="0" fontId="4" fillId="0" borderId="0" xfId="0" applyFont="1"/>
    <xf numFmtId="0" fontId="5" fillId="0" borderId="0" xfId="0" applyFont="1"/>
    <xf numFmtId="164" fontId="6" fillId="3" borderId="2" xfId="0" applyNumberFormat="1" applyFont="1" applyFill="1" applyBorder="1" applyAlignment="1">
      <alignment horizontal="left"/>
    </xf>
    <xf numFmtId="14" fontId="6" fillId="3" borderId="2" xfId="0" applyNumberFormat="1" applyFont="1" applyFill="1" applyBorder="1" applyAlignment="1">
      <alignment horizontal="center"/>
    </xf>
    <xf numFmtId="43" fontId="6" fillId="3" borderId="2" xfId="1" applyFont="1" applyFill="1" applyBorder="1"/>
    <xf numFmtId="43" fontId="7" fillId="3" borderId="2" xfId="1" applyFont="1" applyFill="1" applyBorder="1"/>
    <xf numFmtId="0" fontId="8" fillId="0" borderId="0" xfId="0" applyFont="1"/>
    <xf numFmtId="0" fontId="9" fillId="3" borderId="2" xfId="0" applyFont="1" applyFill="1" applyBorder="1" applyAlignment="1">
      <alignment horizontal="center"/>
    </xf>
    <xf numFmtId="14" fontId="9" fillId="3" borderId="2" xfId="1" applyNumberFormat="1" applyFont="1" applyFill="1" applyBorder="1" applyAlignment="1">
      <alignment horizontal="center" wrapText="1"/>
    </xf>
    <xf numFmtId="43" fontId="9" fillId="3" borderId="2" xfId="1" applyFont="1" applyFill="1" applyBorder="1" applyAlignment="1">
      <alignment horizontal="center" wrapText="1"/>
    </xf>
    <xf numFmtId="0" fontId="11" fillId="0" borderId="0" xfId="0" applyFont="1"/>
    <xf numFmtId="43" fontId="5" fillId="0" borderId="0" xfId="1" applyFont="1"/>
    <xf numFmtId="0" fontId="11" fillId="2" borderId="1" xfId="0" applyFont="1" applyFill="1" applyBorder="1" applyAlignment="1">
      <alignment horizontal="center"/>
    </xf>
    <xf numFmtId="14" fontId="11" fillId="2" borderId="1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4" borderId="3" xfId="0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center"/>
    </xf>
    <xf numFmtId="43" fontId="3" fillId="0" borderId="2" xfId="1" applyFont="1" applyFill="1" applyBorder="1"/>
    <xf numFmtId="43" fontId="9" fillId="0" borderId="2" xfId="1" applyFont="1" applyFill="1" applyBorder="1"/>
    <xf numFmtId="43" fontId="9" fillId="0" borderId="2" xfId="1" applyFont="1" applyFill="1" applyBorder="1" applyAlignment="1">
      <alignment horizontal="center"/>
    </xf>
    <xf numFmtId="0" fontId="9" fillId="0" borderId="2" xfId="0" applyFont="1" applyBorder="1" applyAlignment="1">
      <alignment horizontal="left" indent="2"/>
    </xf>
    <xf numFmtId="0" fontId="3" fillId="0" borderId="2" xfId="0" applyFont="1" applyBorder="1" applyAlignment="1">
      <alignment horizontal="left"/>
    </xf>
    <xf numFmtId="164" fontId="9" fillId="0" borderId="2" xfId="0" applyNumberFormat="1" applyFont="1" applyBorder="1" applyAlignment="1">
      <alignment horizontal="left"/>
    </xf>
    <xf numFmtId="0" fontId="3" fillId="0" borderId="2" xfId="0" applyFont="1" applyBorder="1"/>
    <xf numFmtId="164" fontId="3" fillId="0" borderId="2" xfId="0" applyNumberFormat="1" applyFont="1" applyBorder="1"/>
  </cellXfs>
  <cellStyles count="3">
    <cellStyle name="Comma" xfId="1" builtinId="3"/>
    <cellStyle name="Normal" xfId="0" builtinId="0"/>
    <cellStyle name="Normal 7" xfId="2" xr:uid="{7A1C5930-D645-4B0A-8820-1A6D75E3A8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2D4E7-BD5F-45BE-8E5D-23CEB5671B82}">
  <dimension ref="A1:R82"/>
  <sheetViews>
    <sheetView tabSelected="1" topLeftCell="A51" zoomScale="70" zoomScaleNormal="70" workbookViewId="0">
      <selection sqref="A1:K82"/>
    </sheetView>
  </sheetViews>
  <sheetFormatPr defaultColWidth="0" defaultRowHeight="15" zeroHeight="1" x14ac:dyDescent="0.25"/>
  <cols>
    <col min="1" max="1" width="90.42578125" bestFit="1" customWidth="1"/>
    <col min="2" max="2" width="24.5703125" style="3" bestFit="1" customWidth="1"/>
    <col min="3" max="3" width="17.85546875" style="2" bestFit="1" customWidth="1"/>
    <col min="4" max="4" width="12.28515625" style="2" bestFit="1" customWidth="1"/>
    <col min="5" max="5" width="21.5703125" style="1" bestFit="1" customWidth="1"/>
    <col min="6" max="6" width="20.28515625" style="1" bestFit="1" customWidth="1"/>
    <col min="7" max="7" width="21" style="1" bestFit="1" customWidth="1"/>
    <col min="8" max="8" width="21.5703125" style="1" hidden="1" customWidth="1"/>
    <col min="9" max="9" width="16.85546875" style="1" hidden="1" customWidth="1"/>
    <col min="10" max="10" width="17" style="20" customWidth="1"/>
    <col min="11" max="11" width="18.7109375" style="20" customWidth="1"/>
    <col min="12" max="12" width="14.85546875" style="6" hidden="1" customWidth="1"/>
    <col min="13" max="13" width="21" hidden="1" customWidth="1"/>
    <col min="14" max="14" width="14.28515625" hidden="1" customWidth="1"/>
    <col min="15" max="15" width="9.140625" hidden="1" customWidth="1"/>
    <col min="16" max="16" width="14.85546875" hidden="1" customWidth="1"/>
    <col min="17" max="17" width="21" hidden="1" customWidth="1"/>
    <col min="18" max="18" width="14.28515625" hidden="1" customWidth="1"/>
    <col min="19" max="16384" width="9.140625" hidden="1"/>
  </cols>
  <sheetData>
    <row r="1" spans="1:12" ht="75.75" customHeight="1" x14ac:dyDescent="0.4">
      <c r="A1" s="22" t="s">
        <v>84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ht="47.25" x14ac:dyDescent="0.25">
      <c r="A2" s="12" t="s">
        <v>83</v>
      </c>
      <c r="B2" s="12" t="s">
        <v>82</v>
      </c>
      <c r="C2" s="13" t="s">
        <v>81</v>
      </c>
      <c r="D2" s="13" t="s">
        <v>80</v>
      </c>
      <c r="E2" s="14" t="s">
        <v>79</v>
      </c>
      <c r="F2" s="14" t="s">
        <v>78</v>
      </c>
      <c r="G2" s="14" t="s">
        <v>77</v>
      </c>
      <c r="H2" s="14" t="s">
        <v>132</v>
      </c>
      <c r="I2" s="14" t="s">
        <v>131</v>
      </c>
      <c r="J2" s="14" t="s">
        <v>76</v>
      </c>
      <c r="K2" s="14" t="s">
        <v>75</v>
      </c>
    </row>
    <row r="3" spans="1:12" s="5" customFormat="1" ht="15.75" x14ac:dyDescent="0.25">
      <c r="A3" s="23" t="s">
        <v>30</v>
      </c>
      <c r="B3" s="23" t="s">
        <v>102</v>
      </c>
      <c r="C3" s="24" t="s">
        <v>139</v>
      </c>
      <c r="D3" s="24">
        <v>45930</v>
      </c>
      <c r="E3" s="25">
        <v>3203522.8</v>
      </c>
      <c r="F3" s="25">
        <v>1358477.2</v>
      </c>
      <c r="G3" s="26">
        <v>4562000</v>
      </c>
      <c r="H3" s="26">
        <f t="shared" ref="H3:H13" si="0">E3+F3</f>
        <v>4562000</v>
      </c>
      <c r="I3" s="26">
        <f>G3-H3</f>
        <v>0</v>
      </c>
      <c r="J3" s="27" t="s">
        <v>137</v>
      </c>
      <c r="K3" s="27" t="s">
        <v>8</v>
      </c>
      <c r="L3" s="6" t="b">
        <f t="shared" ref="L3" si="1">E3+F3=G3</f>
        <v>1</v>
      </c>
    </row>
    <row r="4" spans="1:12" s="5" customFormat="1" ht="15.75" x14ac:dyDescent="0.25">
      <c r="A4" s="23" t="s">
        <v>18</v>
      </c>
      <c r="B4" s="23" t="s">
        <v>17</v>
      </c>
      <c r="C4" s="24">
        <v>44835</v>
      </c>
      <c r="D4" s="24">
        <v>45930</v>
      </c>
      <c r="E4" s="25">
        <v>1760678</v>
      </c>
      <c r="F4" s="25">
        <v>0</v>
      </c>
      <c r="G4" s="26">
        <v>1760678</v>
      </c>
      <c r="H4" s="26">
        <f t="shared" si="0"/>
        <v>1760678</v>
      </c>
      <c r="I4" s="26">
        <f t="shared" ref="I4:I13" si="2">G4-H4</f>
        <v>0</v>
      </c>
      <c r="J4" s="27" t="s">
        <v>136</v>
      </c>
      <c r="K4" s="27" t="s">
        <v>8</v>
      </c>
      <c r="L4" s="6" t="b">
        <f t="shared" ref="L4:L10" si="3">E4+F4=G4</f>
        <v>1</v>
      </c>
    </row>
    <row r="5" spans="1:12" s="5" customFormat="1" ht="15.75" x14ac:dyDescent="0.25">
      <c r="A5" s="23" t="s">
        <v>18</v>
      </c>
      <c r="B5" s="23" t="s">
        <v>116</v>
      </c>
      <c r="C5" s="24" t="s">
        <v>117</v>
      </c>
      <c r="D5" s="24">
        <v>46022</v>
      </c>
      <c r="E5" s="25">
        <v>1776201</v>
      </c>
      <c r="F5" s="25">
        <v>0</v>
      </c>
      <c r="G5" s="26">
        <v>1776201</v>
      </c>
      <c r="H5" s="26">
        <f t="shared" si="0"/>
        <v>1776201</v>
      </c>
      <c r="I5" s="26">
        <f t="shared" si="2"/>
        <v>0</v>
      </c>
      <c r="J5" s="27" t="s">
        <v>92</v>
      </c>
      <c r="K5" s="27" t="s">
        <v>8</v>
      </c>
      <c r="L5" s="6" t="b">
        <f t="shared" si="3"/>
        <v>1</v>
      </c>
    </row>
    <row r="6" spans="1:12" s="5" customFormat="1" ht="15.75" x14ac:dyDescent="0.25">
      <c r="A6" s="23" t="s">
        <v>18</v>
      </c>
      <c r="B6" s="23" t="s">
        <v>119</v>
      </c>
      <c r="C6" s="24">
        <v>45566</v>
      </c>
      <c r="D6" s="24">
        <v>45930</v>
      </c>
      <c r="E6" s="25">
        <v>72888</v>
      </c>
      <c r="F6" s="25"/>
      <c r="G6" s="26">
        <v>72888</v>
      </c>
      <c r="H6" s="26">
        <f t="shared" si="0"/>
        <v>72888</v>
      </c>
      <c r="I6" s="26">
        <f t="shared" si="2"/>
        <v>0</v>
      </c>
      <c r="J6" s="27" t="s">
        <v>92</v>
      </c>
      <c r="K6" s="27" t="s">
        <v>8</v>
      </c>
      <c r="L6" s="6" t="b">
        <f t="shared" si="3"/>
        <v>1</v>
      </c>
    </row>
    <row r="7" spans="1:12" s="5" customFormat="1" ht="15.75" x14ac:dyDescent="0.25">
      <c r="A7" s="23" t="s">
        <v>20</v>
      </c>
      <c r="B7" s="23" t="s">
        <v>106</v>
      </c>
      <c r="C7" s="24">
        <v>45108</v>
      </c>
      <c r="D7" s="24">
        <v>46295</v>
      </c>
      <c r="E7" s="25">
        <v>462764</v>
      </c>
      <c r="F7" s="25"/>
      <c r="G7" s="26">
        <v>462764</v>
      </c>
      <c r="H7" s="26">
        <f t="shared" si="0"/>
        <v>462764</v>
      </c>
      <c r="I7" s="26">
        <f t="shared" si="2"/>
        <v>0</v>
      </c>
      <c r="J7" s="27" t="s">
        <v>136</v>
      </c>
      <c r="K7" s="27" t="s">
        <v>136</v>
      </c>
      <c r="L7" s="6" t="b">
        <f t="shared" si="3"/>
        <v>1</v>
      </c>
    </row>
    <row r="8" spans="1:12" s="5" customFormat="1" ht="15.75" x14ac:dyDescent="0.25">
      <c r="A8" s="23" t="s">
        <v>20</v>
      </c>
      <c r="B8" s="23" t="s">
        <v>105</v>
      </c>
      <c r="C8" s="24">
        <v>45108</v>
      </c>
      <c r="D8" s="24">
        <v>46295</v>
      </c>
      <c r="E8" s="25">
        <v>7546077</v>
      </c>
      <c r="F8" s="25"/>
      <c r="G8" s="26">
        <v>7546077</v>
      </c>
      <c r="H8" s="26">
        <f t="shared" si="0"/>
        <v>7546077</v>
      </c>
      <c r="I8" s="26">
        <f t="shared" si="2"/>
        <v>0</v>
      </c>
      <c r="J8" s="27" t="s">
        <v>136</v>
      </c>
      <c r="K8" s="27" t="s">
        <v>136</v>
      </c>
      <c r="L8" s="6" t="b">
        <f t="shared" si="3"/>
        <v>1</v>
      </c>
    </row>
    <row r="9" spans="1:12" s="5" customFormat="1" ht="15.75" x14ac:dyDescent="0.25">
      <c r="A9" s="23" t="s">
        <v>20</v>
      </c>
      <c r="B9" s="23" t="s">
        <v>91</v>
      </c>
      <c r="C9" s="24">
        <v>45474</v>
      </c>
      <c r="D9" s="24">
        <v>46295</v>
      </c>
      <c r="E9" s="25">
        <v>7419418</v>
      </c>
      <c r="F9" s="25"/>
      <c r="G9" s="26">
        <v>7419418</v>
      </c>
      <c r="H9" s="26">
        <f t="shared" si="0"/>
        <v>7419418</v>
      </c>
      <c r="I9" s="26">
        <f t="shared" si="2"/>
        <v>0</v>
      </c>
      <c r="J9" s="27" t="s">
        <v>92</v>
      </c>
      <c r="K9" s="27" t="s">
        <v>93</v>
      </c>
      <c r="L9" s="6" t="b">
        <f t="shared" si="3"/>
        <v>1</v>
      </c>
    </row>
    <row r="10" spans="1:12" s="5" customFormat="1" ht="15.75" x14ac:dyDescent="0.25">
      <c r="A10" s="23" t="s">
        <v>20</v>
      </c>
      <c r="B10" s="23" t="s">
        <v>21</v>
      </c>
      <c r="C10" s="24">
        <v>44743</v>
      </c>
      <c r="D10" s="24">
        <v>45930</v>
      </c>
      <c r="E10" s="25">
        <v>7896818</v>
      </c>
      <c r="F10" s="25">
        <v>0</v>
      </c>
      <c r="G10" s="26">
        <v>7896818</v>
      </c>
      <c r="H10" s="26">
        <f t="shared" si="0"/>
        <v>7896818</v>
      </c>
      <c r="I10" s="26">
        <f t="shared" si="2"/>
        <v>0</v>
      </c>
      <c r="J10" s="27" t="s">
        <v>11</v>
      </c>
      <c r="K10" s="27" t="s">
        <v>11</v>
      </c>
      <c r="L10" s="6" t="b">
        <f t="shared" si="3"/>
        <v>1</v>
      </c>
    </row>
    <row r="11" spans="1:12" s="5" customFormat="1" ht="15.75" x14ac:dyDescent="0.25">
      <c r="A11" s="23" t="s">
        <v>23</v>
      </c>
      <c r="B11" s="23" t="s">
        <v>89</v>
      </c>
      <c r="C11" s="24">
        <v>45383</v>
      </c>
      <c r="D11" s="24">
        <v>45747</v>
      </c>
      <c r="E11" s="25">
        <v>5996250</v>
      </c>
      <c r="F11" s="25"/>
      <c r="G11" s="26">
        <v>5996250</v>
      </c>
      <c r="H11" s="26">
        <f t="shared" si="0"/>
        <v>5996250</v>
      </c>
      <c r="I11" s="26">
        <f t="shared" si="2"/>
        <v>0</v>
      </c>
      <c r="J11" s="27" t="s">
        <v>92</v>
      </c>
      <c r="K11" s="27" t="s">
        <v>3</v>
      </c>
      <c r="L11" s="6" t="b">
        <f>E14+F14=G14</f>
        <v>1</v>
      </c>
    </row>
    <row r="12" spans="1:12" s="5" customFormat="1" ht="15.75" x14ac:dyDescent="0.25">
      <c r="A12" s="23" t="s">
        <v>10</v>
      </c>
      <c r="B12" s="23" t="s">
        <v>107</v>
      </c>
      <c r="C12" s="24">
        <v>44835</v>
      </c>
      <c r="D12" s="24">
        <v>45930</v>
      </c>
      <c r="E12" s="25">
        <v>296022</v>
      </c>
      <c r="F12" s="25"/>
      <c r="G12" s="26">
        <v>296022</v>
      </c>
      <c r="H12" s="26">
        <f t="shared" si="0"/>
        <v>296022</v>
      </c>
      <c r="I12" s="26">
        <f t="shared" si="2"/>
        <v>0</v>
      </c>
      <c r="J12" s="27" t="s">
        <v>92</v>
      </c>
      <c r="K12" s="27" t="s">
        <v>140</v>
      </c>
      <c r="L12" s="6" t="b">
        <f>E15+F15=G15</f>
        <v>1</v>
      </c>
    </row>
    <row r="13" spans="1:12" s="5" customFormat="1" ht="15.75" x14ac:dyDescent="0.25">
      <c r="A13" s="23" t="s">
        <v>10</v>
      </c>
      <c r="B13" s="23" t="s">
        <v>118</v>
      </c>
      <c r="C13" s="24">
        <v>45200</v>
      </c>
      <c r="D13" s="24">
        <v>46295</v>
      </c>
      <c r="E13" s="25">
        <v>300203</v>
      </c>
      <c r="F13" s="25">
        <v>0</v>
      </c>
      <c r="G13" s="26">
        <v>300203</v>
      </c>
      <c r="H13" s="26">
        <f t="shared" si="0"/>
        <v>300203</v>
      </c>
      <c r="I13" s="26">
        <f t="shared" si="2"/>
        <v>0</v>
      </c>
      <c r="J13" s="27" t="s">
        <v>92</v>
      </c>
      <c r="K13" s="27" t="s">
        <v>140</v>
      </c>
      <c r="L13" s="6"/>
    </row>
    <row r="14" spans="1:12" s="5" customFormat="1" ht="15.75" x14ac:dyDescent="0.25">
      <c r="A14" s="28" t="s">
        <v>51</v>
      </c>
      <c r="B14" s="23" t="s">
        <v>34</v>
      </c>
      <c r="C14" s="24">
        <v>43922</v>
      </c>
      <c r="D14" s="24">
        <v>45473</v>
      </c>
      <c r="E14" s="25"/>
      <c r="F14" s="25"/>
      <c r="G14" s="26"/>
      <c r="H14" s="26"/>
      <c r="I14" s="26"/>
      <c r="J14" s="27" t="s">
        <v>27</v>
      </c>
      <c r="K14" s="27" t="s">
        <v>11</v>
      </c>
      <c r="L14" s="6" t="b">
        <f>E12+F12=G12</f>
        <v>1</v>
      </c>
    </row>
    <row r="15" spans="1:12" s="5" customFormat="1" ht="15.75" x14ac:dyDescent="0.25">
      <c r="A15" s="29" t="s">
        <v>50</v>
      </c>
      <c r="B15" s="23" t="s">
        <v>34</v>
      </c>
      <c r="C15" s="24"/>
      <c r="D15" s="24"/>
      <c r="E15" s="25">
        <v>100000</v>
      </c>
      <c r="F15" s="25">
        <v>0</v>
      </c>
      <c r="G15" s="26">
        <v>100000</v>
      </c>
      <c r="H15" s="26">
        <f>E15+F15</f>
        <v>100000</v>
      </c>
      <c r="I15" s="26">
        <f>G15-H15</f>
        <v>0</v>
      </c>
      <c r="J15" s="27" t="s">
        <v>27</v>
      </c>
      <c r="K15" s="27" t="s">
        <v>11</v>
      </c>
      <c r="L15" s="6" t="b">
        <f>E17+F17=G17</f>
        <v>1</v>
      </c>
    </row>
    <row r="16" spans="1:12" s="5" customFormat="1" ht="15.75" x14ac:dyDescent="0.25">
      <c r="A16" s="29" t="s">
        <v>49</v>
      </c>
      <c r="B16" s="23" t="s">
        <v>34</v>
      </c>
      <c r="C16" s="24"/>
      <c r="D16" s="24"/>
      <c r="E16" s="25">
        <v>50000</v>
      </c>
      <c r="F16" s="25">
        <v>0</v>
      </c>
      <c r="G16" s="26">
        <v>50000</v>
      </c>
      <c r="H16" s="26">
        <f>E16+F16</f>
        <v>50000</v>
      </c>
      <c r="I16" s="26">
        <f>G16-H16</f>
        <v>0</v>
      </c>
      <c r="J16" s="27" t="s">
        <v>27</v>
      </c>
      <c r="K16" s="27" t="s">
        <v>11</v>
      </c>
      <c r="L16" s="6" t="b">
        <f>E18+F18=G18</f>
        <v>1</v>
      </c>
    </row>
    <row r="17" spans="1:12" s="5" customFormat="1" ht="15.75" x14ac:dyDescent="0.25">
      <c r="A17" s="29" t="s">
        <v>48</v>
      </c>
      <c r="B17" s="23" t="s">
        <v>34</v>
      </c>
      <c r="C17" s="24"/>
      <c r="D17" s="24"/>
      <c r="E17" s="25">
        <v>227960</v>
      </c>
      <c r="F17" s="25"/>
      <c r="G17" s="26">
        <v>227960</v>
      </c>
      <c r="H17" s="26">
        <f>E17+F17</f>
        <v>227960</v>
      </c>
      <c r="I17" s="26">
        <f>G17-H17</f>
        <v>0</v>
      </c>
      <c r="J17" s="27" t="s">
        <v>27</v>
      </c>
      <c r="K17" s="27" t="s">
        <v>11</v>
      </c>
      <c r="L17" s="6" t="b">
        <f>E19+F19=G19</f>
        <v>1</v>
      </c>
    </row>
    <row r="18" spans="1:12" s="5" customFormat="1" ht="15.75" x14ac:dyDescent="0.25">
      <c r="A18" s="29" t="s">
        <v>46</v>
      </c>
      <c r="B18" s="23" t="s">
        <v>34</v>
      </c>
      <c r="C18" s="24"/>
      <c r="D18" s="24"/>
      <c r="E18" s="25">
        <v>926183</v>
      </c>
      <c r="F18" s="25">
        <v>0</v>
      </c>
      <c r="G18" s="26">
        <v>926183</v>
      </c>
      <c r="H18" s="26">
        <f>E18+F18</f>
        <v>926183</v>
      </c>
      <c r="I18" s="26">
        <f>G18-H18</f>
        <v>0</v>
      </c>
      <c r="J18" s="27" t="s">
        <v>27</v>
      </c>
      <c r="K18" s="27" t="s">
        <v>11</v>
      </c>
      <c r="L18" s="6" t="e">
        <f>#REF!+#REF!=#REF!</f>
        <v>#REF!</v>
      </c>
    </row>
    <row r="19" spans="1:12" s="5" customFormat="1" ht="15.75" x14ac:dyDescent="0.25">
      <c r="A19" s="29" t="s">
        <v>47</v>
      </c>
      <c r="B19" s="23" t="s">
        <v>34</v>
      </c>
      <c r="C19" s="24"/>
      <c r="D19" s="24"/>
      <c r="E19" s="25">
        <v>4</v>
      </c>
      <c r="F19" s="25">
        <v>0</v>
      </c>
      <c r="G19" s="26">
        <v>4</v>
      </c>
      <c r="H19" s="26">
        <f>E19+F19</f>
        <v>4</v>
      </c>
      <c r="I19" s="26">
        <f>G19-H19</f>
        <v>0</v>
      </c>
      <c r="J19" s="27" t="s">
        <v>27</v>
      </c>
      <c r="K19" s="27" t="s">
        <v>11</v>
      </c>
      <c r="L19" s="6" t="b">
        <f>E45+F45=G45</f>
        <v>1</v>
      </c>
    </row>
    <row r="20" spans="1:12" s="11" customFormat="1" ht="15.75" x14ac:dyDescent="0.25">
      <c r="A20" s="30" t="s">
        <v>138</v>
      </c>
      <c r="B20" s="23" t="s">
        <v>34</v>
      </c>
      <c r="C20" s="24">
        <v>43922</v>
      </c>
      <c r="D20" s="24">
        <v>45473</v>
      </c>
      <c r="E20" s="26"/>
      <c r="F20" s="26"/>
      <c r="G20" s="26"/>
      <c r="H20" s="26"/>
      <c r="I20" s="26"/>
      <c r="J20" s="27"/>
      <c r="K20" s="27"/>
      <c r="L20" s="15" t="b">
        <f>E47+F47=G47</f>
        <v>1</v>
      </c>
    </row>
    <row r="21" spans="1:12" s="5" customFormat="1" ht="15.75" x14ac:dyDescent="0.25">
      <c r="A21" s="23" t="s">
        <v>37</v>
      </c>
      <c r="B21" s="23" t="s">
        <v>34</v>
      </c>
      <c r="C21" s="24"/>
      <c r="D21" s="24"/>
      <c r="E21" s="25">
        <v>50000</v>
      </c>
      <c r="F21" s="25">
        <v>0</v>
      </c>
      <c r="G21" s="26">
        <v>50000</v>
      </c>
      <c r="H21" s="26">
        <f>E21+F21</f>
        <v>50000</v>
      </c>
      <c r="I21" s="26">
        <f>G21-H21</f>
        <v>0</v>
      </c>
      <c r="J21" s="27" t="s">
        <v>27</v>
      </c>
      <c r="K21" s="27" t="s">
        <v>11</v>
      </c>
      <c r="L21" s="6" t="b">
        <f>E23+F23=G23</f>
        <v>1</v>
      </c>
    </row>
    <row r="22" spans="1:12" s="5" customFormat="1" ht="15.75" x14ac:dyDescent="0.25">
      <c r="A22" s="23" t="s">
        <v>36</v>
      </c>
      <c r="B22" s="23" t="s">
        <v>34</v>
      </c>
      <c r="C22" s="24"/>
      <c r="D22" s="24"/>
      <c r="E22" s="25">
        <v>2607</v>
      </c>
      <c r="F22" s="25">
        <v>0</v>
      </c>
      <c r="G22" s="26">
        <v>2607</v>
      </c>
      <c r="H22" s="26">
        <f>E22+F22</f>
        <v>2607</v>
      </c>
      <c r="I22" s="26">
        <f>G22-H22</f>
        <v>0</v>
      </c>
      <c r="J22" s="27" t="s">
        <v>27</v>
      </c>
      <c r="K22" s="27" t="s">
        <v>11</v>
      </c>
      <c r="L22" s="6" t="b">
        <f>E20+F20=G20</f>
        <v>1</v>
      </c>
    </row>
    <row r="23" spans="1:12" s="5" customFormat="1" ht="15.75" x14ac:dyDescent="0.25">
      <c r="A23" s="23" t="s">
        <v>35</v>
      </c>
      <c r="B23" s="23" t="s">
        <v>34</v>
      </c>
      <c r="C23" s="24"/>
      <c r="D23" s="24"/>
      <c r="E23" s="25">
        <v>150000</v>
      </c>
      <c r="F23" s="25">
        <v>0</v>
      </c>
      <c r="G23" s="26">
        <v>150000</v>
      </c>
      <c r="H23" s="26">
        <f>E23+F23</f>
        <v>150000</v>
      </c>
      <c r="I23" s="26">
        <f>G23-H23</f>
        <v>0</v>
      </c>
      <c r="J23" s="27" t="s">
        <v>27</v>
      </c>
      <c r="K23" s="27" t="s">
        <v>11</v>
      </c>
      <c r="L23" s="6" t="e">
        <f>#REF!+#REF!=#REF!</f>
        <v>#REF!</v>
      </c>
    </row>
    <row r="24" spans="1:12" s="11" customFormat="1" ht="15.75" x14ac:dyDescent="0.25">
      <c r="A24" s="28" t="s">
        <v>45</v>
      </c>
      <c r="B24" s="23" t="s">
        <v>34</v>
      </c>
      <c r="C24" s="24">
        <v>43922</v>
      </c>
      <c r="D24" s="24">
        <v>45473</v>
      </c>
      <c r="E24" s="26"/>
      <c r="F24" s="26"/>
      <c r="G24" s="26"/>
      <c r="H24" s="26"/>
      <c r="I24" s="26"/>
      <c r="J24" s="27"/>
      <c r="K24" s="27"/>
      <c r="L24" s="15" t="b">
        <f>E25+F25=G25</f>
        <v>1</v>
      </c>
    </row>
    <row r="25" spans="1:12" s="5" customFormat="1" ht="15.75" x14ac:dyDescent="0.25">
      <c r="A25" s="31" t="s">
        <v>44</v>
      </c>
      <c r="B25" s="23" t="s">
        <v>34</v>
      </c>
      <c r="C25" s="24"/>
      <c r="D25" s="24"/>
      <c r="E25" s="25">
        <v>150000</v>
      </c>
      <c r="F25" s="25">
        <v>0</v>
      </c>
      <c r="G25" s="26">
        <v>150000</v>
      </c>
      <c r="H25" s="26">
        <f t="shared" ref="H25:H31" si="4">E25+F25</f>
        <v>150000</v>
      </c>
      <c r="I25" s="26">
        <f t="shared" ref="I25:I31" si="5">G25-H25</f>
        <v>0</v>
      </c>
      <c r="J25" s="27" t="s">
        <v>27</v>
      </c>
      <c r="K25" s="27" t="s">
        <v>11</v>
      </c>
      <c r="L25" s="6" t="b">
        <f>E27+F27=G27</f>
        <v>1</v>
      </c>
    </row>
    <row r="26" spans="1:12" s="5" customFormat="1" ht="15.75" x14ac:dyDescent="0.25">
      <c r="A26" s="31" t="s">
        <v>43</v>
      </c>
      <c r="B26" s="23" t="s">
        <v>34</v>
      </c>
      <c r="C26" s="24"/>
      <c r="D26" s="24"/>
      <c r="E26" s="25">
        <v>75000</v>
      </c>
      <c r="F26" s="25">
        <v>0</v>
      </c>
      <c r="G26" s="26">
        <v>75000</v>
      </c>
      <c r="H26" s="26">
        <f t="shared" si="4"/>
        <v>75000</v>
      </c>
      <c r="I26" s="26">
        <f t="shared" si="5"/>
        <v>0</v>
      </c>
      <c r="J26" s="27" t="s">
        <v>27</v>
      </c>
      <c r="K26" s="27" t="s">
        <v>11</v>
      </c>
      <c r="L26" s="6" t="b">
        <f>E28+F28=G28</f>
        <v>1</v>
      </c>
    </row>
    <row r="27" spans="1:12" s="5" customFormat="1" ht="15.75" x14ac:dyDescent="0.25">
      <c r="A27" s="29" t="s">
        <v>42</v>
      </c>
      <c r="B27" s="23" t="s">
        <v>34</v>
      </c>
      <c r="C27" s="24"/>
      <c r="D27" s="24"/>
      <c r="E27" s="25">
        <v>264600</v>
      </c>
      <c r="F27" s="25">
        <v>0</v>
      </c>
      <c r="G27" s="26">
        <v>264600</v>
      </c>
      <c r="H27" s="26">
        <f t="shared" si="4"/>
        <v>264600</v>
      </c>
      <c r="I27" s="26">
        <f t="shared" si="5"/>
        <v>0</v>
      </c>
      <c r="J27" s="27" t="s">
        <v>27</v>
      </c>
      <c r="K27" s="27" t="s">
        <v>11</v>
      </c>
      <c r="L27" s="6" t="b">
        <f>E29+F29=G29</f>
        <v>1</v>
      </c>
    </row>
    <row r="28" spans="1:12" s="5" customFormat="1" ht="15.75" x14ac:dyDescent="0.25">
      <c r="A28" s="31" t="s">
        <v>41</v>
      </c>
      <c r="B28" s="23" t="s">
        <v>34</v>
      </c>
      <c r="C28" s="24"/>
      <c r="D28" s="24"/>
      <c r="E28" s="25">
        <v>447036</v>
      </c>
      <c r="F28" s="25">
        <v>0</v>
      </c>
      <c r="G28" s="26">
        <v>447036</v>
      </c>
      <c r="H28" s="26">
        <f t="shared" si="4"/>
        <v>447036</v>
      </c>
      <c r="I28" s="26">
        <f t="shared" si="5"/>
        <v>0</v>
      </c>
      <c r="J28" s="27" t="s">
        <v>27</v>
      </c>
      <c r="K28" s="27" t="s">
        <v>11</v>
      </c>
      <c r="L28" s="6" t="b">
        <f>E30+F30=G30</f>
        <v>1</v>
      </c>
    </row>
    <row r="29" spans="1:12" s="5" customFormat="1" ht="15.75" x14ac:dyDescent="0.25">
      <c r="A29" s="31" t="s">
        <v>40</v>
      </c>
      <c r="B29" s="23" t="s">
        <v>34</v>
      </c>
      <c r="C29" s="24"/>
      <c r="D29" s="24"/>
      <c r="E29" s="25">
        <v>571200</v>
      </c>
      <c r="F29" s="25"/>
      <c r="G29" s="26">
        <v>571200</v>
      </c>
      <c r="H29" s="26">
        <f t="shared" si="4"/>
        <v>571200</v>
      </c>
      <c r="I29" s="26">
        <f t="shared" si="5"/>
        <v>0</v>
      </c>
      <c r="J29" s="27" t="s">
        <v>27</v>
      </c>
      <c r="K29" s="27" t="s">
        <v>11</v>
      </c>
      <c r="L29" s="6" t="b">
        <f>E31+F31=G31</f>
        <v>1</v>
      </c>
    </row>
    <row r="30" spans="1:12" s="5" customFormat="1" ht="15.75" x14ac:dyDescent="0.25">
      <c r="A30" s="31" t="s">
        <v>38</v>
      </c>
      <c r="B30" s="23" t="s">
        <v>34</v>
      </c>
      <c r="C30" s="24"/>
      <c r="D30" s="24"/>
      <c r="E30" s="25">
        <v>13560172</v>
      </c>
      <c r="F30" s="25">
        <v>0</v>
      </c>
      <c r="G30" s="26">
        <v>13560172</v>
      </c>
      <c r="H30" s="26">
        <f t="shared" si="4"/>
        <v>13560172</v>
      </c>
      <c r="I30" s="26">
        <f t="shared" si="5"/>
        <v>0</v>
      </c>
      <c r="J30" s="27" t="s">
        <v>27</v>
      </c>
      <c r="K30" s="27" t="s">
        <v>11</v>
      </c>
      <c r="L30" s="6" t="b">
        <f>E33+F33=G33</f>
        <v>1</v>
      </c>
    </row>
    <row r="31" spans="1:12" s="5" customFormat="1" ht="15.75" x14ac:dyDescent="0.25">
      <c r="A31" s="32" t="s">
        <v>39</v>
      </c>
      <c r="B31" s="23" t="s">
        <v>34</v>
      </c>
      <c r="C31" s="24"/>
      <c r="D31" s="24"/>
      <c r="E31" s="25">
        <v>20285</v>
      </c>
      <c r="F31" s="25"/>
      <c r="G31" s="26">
        <v>20285</v>
      </c>
      <c r="H31" s="26">
        <f t="shared" si="4"/>
        <v>20285</v>
      </c>
      <c r="I31" s="26">
        <f t="shared" si="5"/>
        <v>0</v>
      </c>
      <c r="J31" s="27" t="s">
        <v>27</v>
      </c>
      <c r="K31" s="27" t="s">
        <v>11</v>
      </c>
      <c r="L31" s="6" t="b">
        <f>E34+F34=G34</f>
        <v>1</v>
      </c>
    </row>
    <row r="32" spans="1:12" s="11" customFormat="1" ht="15.75" x14ac:dyDescent="0.25">
      <c r="A32" s="28" t="s">
        <v>64</v>
      </c>
      <c r="B32" s="23" t="s">
        <v>34</v>
      </c>
      <c r="C32" s="24">
        <v>43922</v>
      </c>
      <c r="D32" s="24">
        <v>45473</v>
      </c>
      <c r="E32" s="26"/>
      <c r="F32" s="26"/>
      <c r="G32" s="26"/>
      <c r="H32" s="26"/>
      <c r="I32" s="26"/>
      <c r="J32" s="27"/>
      <c r="K32" s="27"/>
      <c r="L32" s="15" t="b">
        <f>E26+F26=G26</f>
        <v>1</v>
      </c>
    </row>
    <row r="33" spans="1:12" ht="15.75" x14ac:dyDescent="0.25">
      <c r="A33" s="31" t="s">
        <v>63</v>
      </c>
      <c r="B33" s="23" t="s">
        <v>34</v>
      </c>
      <c r="C33" s="24"/>
      <c r="D33" s="24"/>
      <c r="E33" s="25">
        <v>250000</v>
      </c>
      <c r="F33" s="25">
        <v>0</v>
      </c>
      <c r="G33" s="26">
        <v>250000</v>
      </c>
      <c r="H33" s="26">
        <f t="shared" ref="H33:H80" si="6">E33+F33</f>
        <v>250000</v>
      </c>
      <c r="I33" s="26">
        <f t="shared" ref="I33:I80" si="7">G33-H33</f>
        <v>0</v>
      </c>
      <c r="J33" s="27" t="s">
        <v>27</v>
      </c>
      <c r="K33" s="27" t="s">
        <v>11</v>
      </c>
      <c r="L33" s="6" t="b">
        <f>E35+F35=G35</f>
        <v>1</v>
      </c>
    </row>
    <row r="34" spans="1:12" ht="15.75" x14ac:dyDescent="0.25">
      <c r="A34" s="31" t="s">
        <v>62</v>
      </c>
      <c r="B34" s="23" t="s">
        <v>34</v>
      </c>
      <c r="C34" s="24"/>
      <c r="D34" s="24"/>
      <c r="E34" s="25">
        <v>100000</v>
      </c>
      <c r="F34" s="25">
        <v>0</v>
      </c>
      <c r="G34" s="26">
        <v>100000</v>
      </c>
      <c r="H34" s="26">
        <f t="shared" si="6"/>
        <v>100000</v>
      </c>
      <c r="I34" s="26">
        <f t="shared" si="7"/>
        <v>0</v>
      </c>
      <c r="J34" s="27" t="s">
        <v>27</v>
      </c>
      <c r="K34" s="27" t="s">
        <v>11</v>
      </c>
      <c r="L34" s="6" t="b">
        <f>E36+F36=G36</f>
        <v>1</v>
      </c>
    </row>
    <row r="35" spans="1:12" ht="15.75" x14ac:dyDescent="0.25">
      <c r="A35" s="31" t="s">
        <v>61</v>
      </c>
      <c r="B35" s="23" t="s">
        <v>34</v>
      </c>
      <c r="C35" s="24"/>
      <c r="D35" s="24"/>
      <c r="E35" s="25">
        <v>969404</v>
      </c>
      <c r="F35" s="25">
        <v>0</v>
      </c>
      <c r="G35" s="26">
        <v>969404</v>
      </c>
      <c r="H35" s="26">
        <f t="shared" si="6"/>
        <v>969404</v>
      </c>
      <c r="I35" s="26">
        <f t="shared" si="7"/>
        <v>0</v>
      </c>
      <c r="J35" s="27" t="s">
        <v>27</v>
      </c>
      <c r="K35" s="27" t="s">
        <v>11</v>
      </c>
      <c r="L35" s="6" t="b">
        <f>E39+F39=G39</f>
        <v>1</v>
      </c>
    </row>
    <row r="36" spans="1:12" ht="15.75" x14ac:dyDescent="0.25">
      <c r="A36" s="31" t="s">
        <v>60</v>
      </c>
      <c r="B36" s="23" t="s">
        <v>34</v>
      </c>
      <c r="C36" s="24"/>
      <c r="D36" s="24"/>
      <c r="E36" s="25">
        <v>100000</v>
      </c>
      <c r="F36" s="25">
        <v>0</v>
      </c>
      <c r="G36" s="26">
        <v>100000</v>
      </c>
      <c r="H36" s="26">
        <f t="shared" si="6"/>
        <v>100000</v>
      </c>
      <c r="I36" s="26">
        <f t="shared" si="7"/>
        <v>0</v>
      </c>
      <c r="J36" s="27" t="s">
        <v>27</v>
      </c>
      <c r="K36" s="27" t="s">
        <v>11</v>
      </c>
      <c r="L36" s="6" t="b">
        <f>E40+F40=G40</f>
        <v>1</v>
      </c>
    </row>
    <row r="37" spans="1:12" ht="15.75" x14ac:dyDescent="0.25">
      <c r="A37" s="31" t="s">
        <v>59</v>
      </c>
      <c r="B37" s="23" t="s">
        <v>34</v>
      </c>
      <c r="C37" s="24"/>
      <c r="D37" s="24"/>
      <c r="E37" s="25">
        <v>94300</v>
      </c>
      <c r="F37" s="25">
        <v>0</v>
      </c>
      <c r="G37" s="26">
        <v>94300</v>
      </c>
      <c r="H37" s="26">
        <f t="shared" si="6"/>
        <v>94300</v>
      </c>
      <c r="I37" s="26">
        <f t="shared" si="7"/>
        <v>0</v>
      </c>
      <c r="J37" s="27" t="s">
        <v>27</v>
      </c>
      <c r="K37" s="27" t="s">
        <v>11</v>
      </c>
    </row>
    <row r="38" spans="1:12" ht="15.75" x14ac:dyDescent="0.25">
      <c r="A38" s="31" t="s">
        <v>58</v>
      </c>
      <c r="B38" s="23" t="s">
        <v>34</v>
      </c>
      <c r="C38" s="24"/>
      <c r="D38" s="24"/>
      <c r="E38" s="25">
        <v>1384200</v>
      </c>
      <c r="F38" s="25">
        <v>0</v>
      </c>
      <c r="G38" s="26">
        <v>1384200</v>
      </c>
      <c r="H38" s="26">
        <f t="shared" si="6"/>
        <v>1384200</v>
      </c>
      <c r="I38" s="26">
        <f t="shared" si="7"/>
        <v>0</v>
      </c>
      <c r="J38" s="27" t="s">
        <v>27</v>
      </c>
      <c r="K38" s="27" t="s">
        <v>11</v>
      </c>
    </row>
    <row r="39" spans="1:12" ht="15.75" x14ac:dyDescent="0.25">
      <c r="A39" s="31" t="s">
        <v>57</v>
      </c>
      <c r="B39" s="23" t="s">
        <v>34</v>
      </c>
      <c r="C39" s="24"/>
      <c r="D39" s="24"/>
      <c r="E39" s="25">
        <v>1235439</v>
      </c>
      <c r="F39" s="25">
        <v>0</v>
      </c>
      <c r="G39" s="26">
        <v>1235439</v>
      </c>
      <c r="H39" s="26">
        <f t="shared" si="6"/>
        <v>1235439</v>
      </c>
      <c r="I39" s="26">
        <f t="shared" si="7"/>
        <v>0</v>
      </c>
      <c r="J39" s="27" t="s">
        <v>27</v>
      </c>
      <c r="K39" s="27" t="s">
        <v>11</v>
      </c>
      <c r="L39" s="6" t="b">
        <f>E41+F41=G41</f>
        <v>1</v>
      </c>
    </row>
    <row r="40" spans="1:12" ht="15.75" x14ac:dyDescent="0.25">
      <c r="A40" s="31" t="s">
        <v>56</v>
      </c>
      <c r="B40" s="23" t="s">
        <v>34</v>
      </c>
      <c r="C40" s="24"/>
      <c r="D40" s="24"/>
      <c r="E40" s="25">
        <v>1499400</v>
      </c>
      <c r="F40" s="25">
        <v>0</v>
      </c>
      <c r="G40" s="26">
        <v>1499400</v>
      </c>
      <c r="H40" s="26">
        <f t="shared" si="6"/>
        <v>1499400</v>
      </c>
      <c r="I40" s="26">
        <f t="shared" si="7"/>
        <v>0</v>
      </c>
      <c r="J40" s="27" t="s">
        <v>27</v>
      </c>
      <c r="K40" s="27" t="s">
        <v>11</v>
      </c>
      <c r="L40" s="6" t="b">
        <f>E42+F42=G42</f>
        <v>1</v>
      </c>
    </row>
    <row r="41" spans="1:12" s="5" customFormat="1" ht="15.75" x14ac:dyDescent="0.25">
      <c r="A41" s="31" t="s">
        <v>55</v>
      </c>
      <c r="B41" s="23" t="s">
        <v>34</v>
      </c>
      <c r="C41" s="24"/>
      <c r="D41" s="24"/>
      <c r="E41" s="25">
        <v>1499400</v>
      </c>
      <c r="F41" s="25">
        <v>0</v>
      </c>
      <c r="G41" s="26">
        <v>1499400</v>
      </c>
      <c r="H41" s="26">
        <f t="shared" si="6"/>
        <v>1499400</v>
      </c>
      <c r="I41" s="26">
        <f t="shared" si="7"/>
        <v>0</v>
      </c>
      <c r="J41" s="27" t="s">
        <v>27</v>
      </c>
      <c r="K41" s="27" t="s">
        <v>11</v>
      </c>
      <c r="L41" s="6" t="b">
        <f>E43+F43=G43</f>
        <v>1</v>
      </c>
    </row>
    <row r="42" spans="1:12" s="5" customFormat="1" ht="15.75" x14ac:dyDescent="0.25">
      <c r="A42" s="31" t="s">
        <v>53</v>
      </c>
      <c r="B42" s="23" t="s">
        <v>34</v>
      </c>
      <c r="C42" s="24"/>
      <c r="D42" s="24"/>
      <c r="E42" s="25">
        <v>3172094</v>
      </c>
      <c r="F42" s="25"/>
      <c r="G42" s="26">
        <v>3172094</v>
      </c>
      <c r="H42" s="26">
        <f t="shared" si="6"/>
        <v>3172094</v>
      </c>
      <c r="I42" s="26">
        <f t="shared" si="7"/>
        <v>0</v>
      </c>
      <c r="J42" s="27" t="s">
        <v>27</v>
      </c>
      <c r="K42" s="27" t="s">
        <v>11</v>
      </c>
      <c r="L42" s="6" t="b">
        <f>E44+F44=G44</f>
        <v>1</v>
      </c>
    </row>
    <row r="43" spans="1:12" s="5" customFormat="1" ht="15.75" x14ac:dyDescent="0.25">
      <c r="A43" s="31" t="s">
        <v>52</v>
      </c>
      <c r="B43" s="23" t="s">
        <v>34</v>
      </c>
      <c r="C43" s="24"/>
      <c r="D43" s="24"/>
      <c r="E43" s="25">
        <v>7727916</v>
      </c>
      <c r="F43" s="25">
        <v>0</v>
      </c>
      <c r="G43" s="26">
        <v>7727916</v>
      </c>
      <c r="H43" s="26">
        <f t="shared" si="6"/>
        <v>7727916</v>
      </c>
      <c r="I43" s="26">
        <f t="shared" si="7"/>
        <v>0</v>
      </c>
      <c r="J43" s="27" t="s">
        <v>27</v>
      </c>
      <c r="K43" s="27" t="s">
        <v>11</v>
      </c>
      <c r="L43" s="6" t="b">
        <f>E50+F50=G50</f>
        <v>0</v>
      </c>
    </row>
    <row r="44" spans="1:12" s="5" customFormat="1" ht="15.75" x14ac:dyDescent="0.25">
      <c r="A44" s="31" t="s">
        <v>54</v>
      </c>
      <c r="B44" s="23" t="s">
        <v>34</v>
      </c>
      <c r="C44" s="24"/>
      <c r="D44" s="24"/>
      <c r="E44" s="25">
        <v>20924</v>
      </c>
      <c r="F44" s="25">
        <v>0</v>
      </c>
      <c r="G44" s="26">
        <v>20924</v>
      </c>
      <c r="H44" s="26">
        <f t="shared" si="6"/>
        <v>20924</v>
      </c>
      <c r="I44" s="26">
        <f t="shared" si="7"/>
        <v>0</v>
      </c>
      <c r="J44" s="27" t="s">
        <v>27</v>
      </c>
      <c r="K44" s="27" t="s">
        <v>11</v>
      </c>
      <c r="L44" s="6" t="b">
        <f>E51+F51=G51</f>
        <v>1</v>
      </c>
    </row>
    <row r="45" spans="1:12" s="5" customFormat="1" ht="15.75" x14ac:dyDescent="0.25">
      <c r="A45" s="23" t="s">
        <v>6</v>
      </c>
      <c r="B45" s="23" t="s">
        <v>120</v>
      </c>
      <c r="C45" s="24">
        <v>45566</v>
      </c>
      <c r="D45" s="24">
        <v>45930</v>
      </c>
      <c r="E45" s="25">
        <v>1412291</v>
      </c>
      <c r="F45" s="25"/>
      <c r="G45" s="26">
        <v>1412291</v>
      </c>
      <c r="H45" s="26">
        <f t="shared" si="6"/>
        <v>1412291</v>
      </c>
      <c r="I45" s="26">
        <f t="shared" si="7"/>
        <v>0</v>
      </c>
      <c r="J45" s="27" t="s">
        <v>9</v>
      </c>
      <c r="K45" s="27" t="s">
        <v>3</v>
      </c>
      <c r="L45" s="6" t="b">
        <f>E21+F21=G21</f>
        <v>1</v>
      </c>
    </row>
    <row r="46" spans="1:12" s="5" customFormat="1" ht="15.75" x14ac:dyDescent="0.25">
      <c r="A46" s="23" t="s">
        <v>6</v>
      </c>
      <c r="B46" s="23" t="s">
        <v>7</v>
      </c>
      <c r="C46" s="24">
        <v>44835</v>
      </c>
      <c r="D46" s="24">
        <v>45657</v>
      </c>
      <c r="E46" s="25">
        <v>165000</v>
      </c>
      <c r="F46" s="25">
        <v>0</v>
      </c>
      <c r="G46" s="26">
        <v>165000</v>
      </c>
      <c r="H46" s="26">
        <f t="shared" si="6"/>
        <v>165000</v>
      </c>
      <c r="I46" s="26">
        <f t="shared" si="7"/>
        <v>0</v>
      </c>
      <c r="J46" s="27" t="s">
        <v>9</v>
      </c>
      <c r="K46" s="27" t="s">
        <v>3</v>
      </c>
      <c r="L46" s="6" t="b">
        <f>E22+F22=G22</f>
        <v>1</v>
      </c>
    </row>
    <row r="47" spans="1:12" s="5" customFormat="1" ht="15.75" x14ac:dyDescent="0.25">
      <c r="A47" s="23" t="s">
        <v>5</v>
      </c>
      <c r="B47" s="23" t="s">
        <v>122</v>
      </c>
      <c r="C47" s="24">
        <v>45566</v>
      </c>
      <c r="D47" s="24">
        <v>45930</v>
      </c>
      <c r="E47" s="25">
        <v>1142400</v>
      </c>
      <c r="F47" s="25"/>
      <c r="G47" s="26">
        <v>1142400</v>
      </c>
      <c r="H47" s="26">
        <f t="shared" si="6"/>
        <v>1142400</v>
      </c>
      <c r="I47" s="26">
        <f t="shared" si="7"/>
        <v>0</v>
      </c>
      <c r="J47" s="27" t="s">
        <v>9</v>
      </c>
      <c r="K47" s="27" t="s">
        <v>93</v>
      </c>
      <c r="L47" s="6" t="b">
        <f>E48+F48=G48</f>
        <v>1</v>
      </c>
    </row>
    <row r="48" spans="1:12" s="5" customFormat="1" ht="15.75" x14ac:dyDescent="0.25">
      <c r="A48" s="23" t="s">
        <v>4</v>
      </c>
      <c r="B48" s="23" t="s">
        <v>123</v>
      </c>
      <c r="C48" s="24">
        <v>45566</v>
      </c>
      <c r="D48" s="24">
        <v>45930</v>
      </c>
      <c r="E48" s="25">
        <v>856300</v>
      </c>
      <c r="F48" s="25"/>
      <c r="G48" s="26">
        <v>856300</v>
      </c>
      <c r="H48" s="26">
        <f t="shared" si="6"/>
        <v>856300</v>
      </c>
      <c r="I48" s="26">
        <f t="shared" si="7"/>
        <v>0</v>
      </c>
      <c r="J48" s="27" t="s">
        <v>9</v>
      </c>
      <c r="K48" s="27" t="s">
        <v>3</v>
      </c>
      <c r="L48" s="6" t="b">
        <f>E49+F49=G49</f>
        <v>1</v>
      </c>
    </row>
    <row r="49" spans="1:12" s="5" customFormat="1" ht="15.75" x14ac:dyDescent="0.25">
      <c r="A49" s="23" t="s">
        <v>2</v>
      </c>
      <c r="B49" s="23" t="s">
        <v>121</v>
      </c>
      <c r="C49" s="24">
        <v>45566</v>
      </c>
      <c r="D49" s="24">
        <v>45930</v>
      </c>
      <c r="E49" s="25">
        <v>208457</v>
      </c>
      <c r="F49" s="25"/>
      <c r="G49" s="26">
        <v>208457</v>
      </c>
      <c r="H49" s="26">
        <f t="shared" si="6"/>
        <v>208457</v>
      </c>
      <c r="I49" s="26">
        <f t="shared" si="7"/>
        <v>0</v>
      </c>
      <c r="J49" s="27" t="s">
        <v>9</v>
      </c>
      <c r="K49" s="27" t="s">
        <v>8</v>
      </c>
      <c r="L49" s="6" t="b">
        <f>E32+F32=G32</f>
        <v>1</v>
      </c>
    </row>
    <row r="50" spans="1:12" s="5" customFormat="1" ht="15.75" x14ac:dyDescent="0.25">
      <c r="A50" s="23" t="s">
        <v>25</v>
      </c>
      <c r="B50" s="23" t="s">
        <v>85</v>
      </c>
      <c r="C50" s="24">
        <v>45292</v>
      </c>
      <c r="D50" s="24">
        <v>46295</v>
      </c>
      <c r="E50" s="25">
        <v>3051308</v>
      </c>
      <c r="F50" s="25">
        <v>4144809</v>
      </c>
      <c r="G50" s="26">
        <v>6592894</v>
      </c>
      <c r="H50" s="26">
        <v>6592894</v>
      </c>
      <c r="I50" s="26">
        <f t="shared" si="7"/>
        <v>0</v>
      </c>
      <c r="J50" s="27" t="s">
        <v>92</v>
      </c>
      <c r="K50" s="27" t="s">
        <v>8</v>
      </c>
      <c r="L50" s="6" t="b">
        <f t="shared" ref="L50:L51" si="8">E52+F52=G52</f>
        <v>1</v>
      </c>
    </row>
    <row r="51" spans="1:12" s="5" customFormat="1" ht="15.75" x14ac:dyDescent="0.25">
      <c r="A51" s="23" t="s">
        <v>69</v>
      </c>
      <c r="B51" s="23" t="s">
        <v>68</v>
      </c>
      <c r="C51" s="24">
        <v>44378</v>
      </c>
      <c r="D51" s="24">
        <v>45838</v>
      </c>
      <c r="E51" s="25">
        <v>2284328</v>
      </c>
      <c r="F51" s="25">
        <v>7715672</v>
      </c>
      <c r="G51" s="26">
        <v>10000000</v>
      </c>
      <c r="H51" s="26">
        <f>E51+F51</f>
        <v>10000000</v>
      </c>
      <c r="I51" s="26">
        <f>G51-H51</f>
        <v>0</v>
      </c>
      <c r="J51" s="27" t="s">
        <v>27</v>
      </c>
      <c r="K51" s="27" t="s">
        <v>93</v>
      </c>
      <c r="L51" s="6" t="b">
        <f t="shared" si="8"/>
        <v>1</v>
      </c>
    </row>
    <row r="52" spans="1:12" s="5" customFormat="1" ht="15.75" x14ac:dyDescent="0.25">
      <c r="A52" s="23" t="s">
        <v>13</v>
      </c>
      <c r="B52" s="23" t="s">
        <v>94</v>
      </c>
      <c r="C52" s="24">
        <v>44835</v>
      </c>
      <c r="D52" s="24">
        <v>45930</v>
      </c>
      <c r="E52" s="25">
        <v>214178</v>
      </c>
      <c r="F52" s="25"/>
      <c r="G52" s="26">
        <v>214178</v>
      </c>
      <c r="H52" s="26">
        <f t="shared" si="6"/>
        <v>214178</v>
      </c>
      <c r="I52" s="26">
        <f t="shared" si="7"/>
        <v>0</v>
      </c>
      <c r="J52" s="27" t="s">
        <v>92</v>
      </c>
      <c r="K52" s="27" t="s">
        <v>3</v>
      </c>
      <c r="L52" s="6" t="e">
        <f>#REF!+#REF!=#REF!</f>
        <v>#REF!</v>
      </c>
    </row>
    <row r="53" spans="1:12" s="5" customFormat="1" ht="15.75" x14ac:dyDescent="0.25">
      <c r="A53" s="23" t="s">
        <v>13</v>
      </c>
      <c r="B53" s="23" t="s">
        <v>130</v>
      </c>
      <c r="C53" s="24">
        <v>45200</v>
      </c>
      <c r="D53" s="24">
        <v>46295</v>
      </c>
      <c r="E53" s="25">
        <v>146825</v>
      </c>
      <c r="F53" s="25"/>
      <c r="G53" s="26">
        <v>146825</v>
      </c>
      <c r="H53" s="26">
        <f t="shared" si="6"/>
        <v>146825</v>
      </c>
      <c r="I53" s="26">
        <f t="shared" si="7"/>
        <v>0</v>
      </c>
      <c r="J53" s="27" t="s">
        <v>92</v>
      </c>
      <c r="K53" s="27" t="s">
        <v>3</v>
      </c>
      <c r="L53" s="6" t="e">
        <f>#REF!+#REF!=#REF!</f>
        <v>#REF!</v>
      </c>
    </row>
    <row r="54" spans="1:12" s="5" customFormat="1" ht="15.75" x14ac:dyDescent="0.25">
      <c r="A54" s="23" t="s">
        <v>16</v>
      </c>
      <c r="B54" s="23" t="s">
        <v>124</v>
      </c>
      <c r="C54" s="24">
        <v>45566</v>
      </c>
      <c r="D54" s="24">
        <v>45930</v>
      </c>
      <c r="E54" s="25">
        <v>65000</v>
      </c>
      <c r="F54" s="25"/>
      <c r="G54" s="26">
        <v>65000</v>
      </c>
      <c r="H54" s="26">
        <f t="shared" si="6"/>
        <v>65000</v>
      </c>
      <c r="I54" s="26">
        <f t="shared" si="7"/>
        <v>0</v>
      </c>
      <c r="J54" s="27" t="s">
        <v>92</v>
      </c>
      <c r="K54" s="27" t="s">
        <v>8</v>
      </c>
      <c r="L54" s="6" t="b">
        <f>E58+F58=G58</f>
        <v>1</v>
      </c>
    </row>
    <row r="55" spans="1:12" s="5" customFormat="1" ht="15.75" x14ac:dyDescent="0.25">
      <c r="A55" s="23" t="s">
        <v>149</v>
      </c>
      <c r="B55" s="23" t="s">
        <v>150</v>
      </c>
      <c r="C55" s="24">
        <v>45474</v>
      </c>
      <c r="D55" s="24">
        <v>45930</v>
      </c>
      <c r="E55" s="25">
        <v>56580</v>
      </c>
      <c r="F55" s="25"/>
      <c r="G55" s="26">
        <v>56580</v>
      </c>
      <c r="H55" s="26">
        <f t="shared" si="6"/>
        <v>56580</v>
      </c>
      <c r="I55" s="26"/>
      <c r="J55" s="27" t="s">
        <v>27</v>
      </c>
      <c r="K55" s="27" t="s">
        <v>93</v>
      </c>
      <c r="L55" s="6" t="e">
        <f>#REF!+#REF!=#REF!</f>
        <v>#REF!</v>
      </c>
    </row>
    <row r="56" spans="1:12" s="5" customFormat="1" ht="15.75" x14ac:dyDescent="0.25">
      <c r="A56" s="23" t="s">
        <v>29</v>
      </c>
      <c r="B56" s="23" t="s">
        <v>103</v>
      </c>
      <c r="C56" s="24">
        <v>45017</v>
      </c>
      <c r="D56" s="24">
        <v>46022</v>
      </c>
      <c r="E56" s="25">
        <v>1739000</v>
      </c>
      <c r="F56" s="25"/>
      <c r="G56" s="26">
        <v>1739000</v>
      </c>
      <c r="H56" s="26">
        <f t="shared" si="6"/>
        <v>1739000</v>
      </c>
      <c r="I56" s="26">
        <f t="shared" si="7"/>
        <v>0</v>
      </c>
      <c r="J56" s="27" t="s">
        <v>137</v>
      </c>
      <c r="K56" s="27" t="s">
        <v>8</v>
      </c>
      <c r="L56" s="6" t="e">
        <f>#REF!+#REF!=#REF!</f>
        <v>#REF!</v>
      </c>
    </row>
    <row r="57" spans="1:12" s="5" customFormat="1" ht="15.75" x14ac:dyDescent="0.25">
      <c r="A57" s="23" t="s">
        <v>28</v>
      </c>
      <c r="B57" s="23" t="s">
        <v>101</v>
      </c>
      <c r="C57" s="24">
        <v>45017</v>
      </c>
      <c r="D57" s="24">
        <v>46022</v>
      </c>
      <c r="E57" s="25">
        <v>1942504</v>
      </c>
      <c r="F57" s="25"/>
      <c r="G57" s="26">
        <v>1942504</v>
      </c>
      <c r="H57" s="26">
        <f t="shared" si="6"/>
        <v>1942504</v>
      </c>
      <c r="I57" s="26">
        <f t="shared" si="7"/>
        <v>0</v>
      </c>
      <c r="J57" s="27" t="s">
        <v>137</v>
      </c>
      <c r="K57" s="27" t="s">
        <v>93</v>
      </c>
      <c r="L57" s="6"/>
    </row>
    <row r="58" spans="1:12" s="5" customFormat="1" ht="15.75" x14ac:dyDescent="0.25">
      <c r="A58" s="23" t="s">
        <v>32</v>
      </c>
      <c r="B58" s="23" t="s">
        <v>31</v>
      </c>
      <c r="C58" s="24">
        <v>44440</v>
      </c>
      <c r="D58" s="24">
        <v>45900</v>
      </c>
      <c r="E58" s="25">
        <v>2456000</v>
      </c>
      <c r="F58" s="25">
        <v>0</v>
      </c>
      <c r="G58" s="26">
        <v>2456000</v>
      </c>
      <c r="H58" s="26">
        <f t="shared" si="6"/>
        <v>2456000</v>
      </c>
      <c r="I58" s="26">
        <f t="shared" si="7"/>
        <v>0</v>
      </c>
      <c r="J58" s="27" t="s">
        <v>137</v>
      </c>
      <c r="K58" s="27" t="s">
        <v>8</v>
      </c>
      <c r="L58" s="6" t="b">
        <f>E59+F59=G59</f>
        <v>1</v>
      </c>
    </row>
    <row r="59" spans="1:12" s="5" customFormat="1" ht="15.75" x14ac:dyDescent="0.25">
      <c r="A59" s="23" t="s">
        <v>127</v>
      </c>
      <c r="B59" s="23" t="s">
        <v>129</v>
      </c>
      <c r="C59" s="24">
        <v>45566</v>
      </c>
      <c r="D59" s="24">
        <v>46660</v>
      </c>
      <c r="E59" s="25">
        <v>232234</v>
      </c>
      <c r="F59" s="25">
        <v>113160</v>
      </c>
      <c r="G59" s="26">
        <v>345394</v>
      </c>
      <c r="H59" s="26">
        <f t="shared" si="6"/>
        <v>345394</v>
      </c>
      <c r="I59" s="26">
        <f t="shared" si="7"/>
        <v>0</v>
      </c>
      <c r="J59" s="27" t="s">
        <v>11</v>
      </c>
      <c r="K59" s="27" t="s">
        <v>8</v>
      </c>
      <c r="L59" s="6" t="b">
        <f>E64+F64=G64</f>
        <v>1</v>
      </c>
    </row>
    <row r="60" spans="1:12" s="5" customFormat="1" ht="15.75" x14ac:dyDescent="0.25">
      <c r="A60" s="23" t="s">
        <v>143</v>
      </c>
      <c r="B60" s="23" t="s">
        <v>144</v>
      </c>
      <c r="C60" s="24">
        <v>45474</v>
      </c>
      <c r="D60" s="24">
        <v>45930</v>
      </c>
      <c r="E60" s="25">
        <v>895850</v>
      </c>
      <c r="F60" s="25"/>
      <c r="G60" s="26">
        <v>895850</v>
      </c>
      <c r="H60" s="26">
        <f t="shared" si="6"/>
        <v>895850</v>
      </c>
      <c r="I60" s="26">
        <f t="shared" si="7"/>
        <v>0</v>
      </c>
      <c r="J60" s="27" t="s">
        <v>27</v>
      </c>
      <c r="K60" s="27" t="s">
        <v>93</v>
      </c>
      <c r="L60" s="6" t="b">
        <f>E69+F69=G69</f>
        <v>1</v>
      </c>
    </row>
    <row r="61" spans="1:12" s="5" customFormat="1" ht="15.75" x14ac:dyDescent="0.25">
      <c r="A61" s="23" t="s">
        <v>145</v>
      </c>
      <c r="B61" s="23" t="s">
        <v>147</v>
      </c>
      <c r="C61" s="24">
        <v>45474</v>
      </c>
      <c r="D61" s="24">
        <v>45930</v>
      </c>
      <c r="E61" s="25">
        <v>447925</v>
      </c>
      <c r="F61" s="25"/>
      <c r="G61" s="26">
        <v>447925</v>
      </c>
      <c r="H61" s="26">
        <f t="shared" si="6"/>
        <v>447925</v>
      </c>
      <c r="I61" s="26">
        <f t="shared" si="7"/>
        <v>0</v>
      </c>
      <c r="J61" s="27" t="s">
        <v>27</v>
      </c>
      <c r="K61" s="27" t="s">
        <v>93</v>
      </c>
      <c r="L61" s="6"/>
    </row>
    <row r="62" spans="1:12" s="5" customFormat="1" ht="15.75" x14ac:dyDescent="0.25">
      <c r="A62" s="23" t="s">
        <v>146</v>
      </c>
      <c r="B62" s="23" t="s">
        <v>148</v>
      </c>
      <c r="C62" s="24">
        <v>45474</v>
      </c>
      <c r="D62" s="24">
        <v>45930</v>
      </c>
      <c r="E62" s="25">
        <v>1763410</v>
      </c>
      <c r="F62" s="25"/>
      <c r="G62" s="26">
        <v>1763410</v>
      </c>
      <c r="H62" s="26">
        <f t="shared" si="6"/>
        <v>1763410</v>
      </c>
      <c r="I62" s="26">
        <f t="shared" si="7"/>
        <v>0</v>
      </c>
      <c r="J62" s="27" t="s">
        <v>27</v>
      </c>
      <c r="K62" s="27" t="s">
        <v>93</v>
      </c>
      <c r="L62" s="6"/>
    </row>
    <row r="63" spans="1:12" s="5" customFormat="1" ht="15.75" x14ac:dyDescent="0.25">
      <c r="A63" s="31" t="s">
        <v>65</v>
      </c>
      <c r="B63" s="23" t="s">
        <v>100</v>
      </c>
      <c r="C63" s="24">
        <v>45200</v>
      </c>
      <c r="D63" s="24">
        <v>46387</v>
      </c>
      <c r="E63" s="25">
        <v>47138342</v>
      </c>
      <c r="F63" s="25"/>
      <c r="G63" s="26">
        <v>47138342</v>
      </c>
      <c r="H63" s="26">
        <f t="shared" si="6"/>
        <v>47138342</v>
      </c>
      <c r="I63" s="26">
        <f t="shared" si="7"/>
        <v>0</v>
      </c>
      <c r="J63" s="27" t="s">
        <v>137</v>
      </c>
      <c r="K63" s="27" t="s">
        <v>3</v>
      </c>
      <c r="L63" s="6"/>
    </row>
    <row r="64" spans="1:12" s="11" customFormat="1" ht="15.75" x14ac:dyDescent="0.25">
      <c r="A64" s="31" t="s">
        <v>114</v>
      </c>
      <c r="B64" s="23" t="s">
        <v>100</v>
      </c>
      <c r="C64" s="24">
        <v>45200</v>
      </c>
      <c r="D64" s="24">
        <v>46387</v>
      </c>
      <c r="E64" s="25">
        <v>1998721</v>
      </c>
      <c r="F64" s="25"/>
      <c r="G64" s="26">
        <v>1998721</v>
      </c>
      <c r="H64" s="26">
        <f t="shared" si="6"/>
        <v>1998721</v>
      </c>
      <c r="I64" s="26">
        <f t="shared" si="7"/>
        <v>0</v>
      </c>
      <c r="J64" s="27" t="s">
        <v>137</v>
      </c>
      <c r="K64" s="27" t="s">
        <v>3</v>
      </c>
      <c r="L64" s="15" t="b">
        <f>E67+F67=G67</f>
        <v>1</v>
      </c>
    </row>
    <row r="65" spans="1:12" s="5" customFormat="1" ht="15.75" x14ac:dyDescent="0.25">
      <c r="A65" s="31" t="s">
        <v>141</v>
      </c>
      <c r="B65" s="23" t="s">
        <v>100</v>
      </c>
      <c r="C65" s="24">
        <v>45200</v>
      </c>
      <c r="D65" s="24">
        <v>46387</v>
      </c>
      <c r="E65" s="25">
        <v>2106428</v>
      </c>
      <c r="F65" s="25"/>
      <c r="G65" s="26">
        <v>2106428</v>
      </c>
      <c r="H65" s="26">
        <f t="shared" si="6"/>
        <v>2106428</v>
      </c>
      <c r="I65" s="26">
        <f t="shared" si="7"/>
        <v>0</v>
      </c>
      <c r="J65" s="27" t="s">
        <v>137</v>
      </c>
      <c r="K65" s="27" t="s">
        <v>3</v>
      </c>
      <c r="L65" s="6"/>
    </row>
    <row r="66" spans="1:12" s="5" customFormat="1" ht="15.75" x14ac:dyDescent="0.25">
      <c r="A66" s="29" t="s">
        <v>65</v>
      </c>
      <c r="B66" s="23" t="s">
        <v>66</v>
      </c>
      <c r="C66" s="24">
        <v>44835</v>
      </c>
      <c r="D66" s="24">
        <v>46022</v>
      </c>
      <c r="E66" s="25">
        <v>51169648</v>
      </c>
      <c r="F66" s="25">
        <v>0</v>
      </c>
      <c r="G66" s="26">
        <v>51169648</v>
      </c>
      <c r="H66" s="26">
        <f t="shared" si="6"/>
        <v>51169648</v>
      </c>
      <c r="I66" s="26">
        <f t="shared" si="7"/>
        <v>0</v>
      </c>
      <c r="J66" s="27" t="s">
        <v>27</v>
      </c>
      <c r="K66" s="27" t="s">
        <v>3</v>
      </c>
      <c r="L66" s="6" t="b">
        <f>E72+F72=G72</f>
        <v>1</v>
      </c>
    </row>
    <row r="67" spans="1:12" s="5" customFormat="1" ht="15.75" x14ac:dyDescent="0.25">
      <c r="A67" s="31" t="s">
        <v>114</v>
      </c>
      <c r="B67" s="23" t="s">
        <v>66</v>
      </c>
      <c r="C67" s="24">
        <v>44835</v>
      </c>
      <c r="D67" s="24">
        <v>47391</v>
      </c>
      <c r="E67" s="25">
        <v>1875580</v>
      </c>
      <c r="F67" s="25">
        <v>0</v>
      </c>
      <c r="G67" s="26">
        <v>1875580</v>
      </c>
      <c r="H67" s="26">
        <f t="shared" si="6"/>
        <v>1875580</v>
      </c>
      <c r="I67" s="26">
        <f t="shared" si="7"/>
        <v>0</v>
      </c>
      <c r="J67" s="27" t="s">
        <v>27</v>
      </c>
      <c r="K67" s="27" t="s">
        <v>3</v>
      </c>
      <c r="L67" s="6"/>
    </row>
    <row r="68" spans="1:12" s="5" customFormat="1" ht="15.75" x14ac:dyDescent="0.25">
      <c r="A68" s="31" t="s">
        <v>65</v>
      </c>
      <c r="B68" s="23" t="s">
        <v>67</v>
      </c>
      <c r="C68" s="24">
        <v>44470</v>
      </c>
      <c r="D68" s="24">
        <v>45657</v>
      </c>
      <c r="E68" s="25">
        <v>49680265</v>
      </c>
      <c r="F68" s="25">
        <v>0</v>
      </c>
      <c r="G68" s="26">
        <v>49680265</v>
      </c>
      <c r="H68" s="26">
        <f t="shared" si="6"/>
        <v>49680265</v>
      </c>
      <c r="I68" s="26">
        <f t="shared" si="7"/>
        <v>0</v>
      </c>
      <c r="J68" s="27" t="s">
        <v>27</v>
      </c>
      <c r="K68" s="27" t="s">
        <v>3</v>
      </c>
      <c r="L68" s="6" t="b">
        <f>E71+F71=G71</f>
        <v>1</v>
      </c>
    </row>
    <row r="69" spans="1:12" s="5" customFormat="1" ht="15.75" x14ac:dyDescent="0.25">
      <c r="A69" s="31" t="s">
        <v>65</v>
      </c>
      <c r="B69" s="23" t="s">
        <v>115</v>
      </c>
      <c r="C69" s="24">
        <v>45566</v>
      </c>
      <c r="D69" s="24">
        <v>46752</v>
      </c>
      <c r="E69" s="25">
        <v>49880202</v>
      </c>
      <c r="F69" s="25"/>
      <c r="G69" s="26">
        <v>49880202</v>
      </c>
      <c r="H69" s="26">
        <f t="shared" si="6"/>
        <v>49880202</v>
      </c>
      <c r="I69" s="26">
        <f t="shared" si="7"/>
        <v>0</v>
      </c>
      <c r="J69" s="27" t="s">
        <v>27</v>
      </c>
      <c r="K69" s="27" t="s">
        <v>3</v>
      </c>
      <c r="L69" s="6"/>
    </row>
    <row r="70" spans="1:12" s="5" customFormat="1" ht="15.75" x14ac:dyDescent="0.25">
      <c r="A70" s="23" t="s">
        <v>74</v>
      </c>
      <c r="B70" s="23" t="s">
        <v>73</v>
      </c>
      <c r="C70" s="24">
        <v>44652</v>
      </c>
      <c r="D70" s="24">
        <v>45838</v>
      </c>
      <c r="E70" s="25">
        <v>8569281</v>
      </c>
      <c r="F70" s="25">
        <v>25806764</v>
      </c>
      <c r="G70" s="26">
        <v>34376045</v>
      </c>
      <c r="H70" s="26">
        <f t="shared" si="6"/>
        <v>34376045</v>
      </c>
      <c r="I70" s="26">
        <f t="shared" si="7"/>
        <v>0</v>
      </c>
      <c r="J70" s="27" t="s">
        <v>11</v>
      </c>
      <c r="K70" s="27" t="s">
        <v>3</v>
      </c>
      <c r="L70" s="6" t="b">
        <f>E74+F74=G74</f>
        <v>1</v>
      </c>
    </row>
    <row r="71" spans="1:12" s="5" customFormat="1" ht="15.75" x14ac:dyDescent="0.25">
      <c r="A71" s="23" t="s">
        <v>71</v>
      </c>
      <c r="B71" s="23" t="s">
        <v>95</v>
      </c>
      <c r="C71" s="24">
        <v>45108</v>
      </c>
      <c r="D71" s="24">
        <v>46203</v>
      </c>
      <c r="E71" s="25">
        <v>1642988</v>
      </c>
      <c r="F71" s="25">
        <v>9310262</v>
      </c>
      <c r="G71" s="26">
        <v>10953250</v>
      </c>
      <c r="H71" s="26">
        <f t="shared" si="6"/>
        <v>10953250</v>
      </c>
      <c r="I71" s="26">
        <f t="shared" si="7"/>
        <v>0</v>
      </c>
      <c r="J71" s="27" t="s">
        <v>136</v>
      </c>
      <c r="K71" s="27" t="s">
        <v>3</v>
      </c>
      <c r="L71" s="6" t="b">
        <f>E75+F75=G75</f>
        <v>1</v>
      </c>
    </row>
    <row r="72" spans="1:12" s="5" customFormat="1" ht="15.75" x14ac:dyDescent="0.25">
      <c r="A72" s="23" t="s">
        <v>70</v>
      </c>
      <c r="B72" s="23" t="s">
        <v>96</v>
      </c>
      <c r="C72" s="24">
        <v>45108</v>
      </c>
      <c r="D72" s="24">
        <v>46203</v>
      </c>
      <c r="E72" s="25">
        <v>4928128</v>
      </c>
      <c r="F72" s="25">
        <v>7392191</v>
      </c>
      <c r="G72" s="26">
        <v>12320319</v>
      </c>
      <c r="H72" s="26">
        <f t="shared" si="6"/>
        <v>12320319</v>
      </c>
      <c r="I72" s="26">
        <f t="shared" si="7"/>
        <v>0</v>
      </c>
      <c r="J72" s="27" t="s">
        <v>136</v>
      </c>
      <c r="K72" s="27" t="s">
        <v>3</v>
      </c>
      <c r="L72" s="6"/>
    </row>
    <row r="73" spans="1:12" s="5" customFormat="1" ht="15.75" x14ac:dyDescent="0.25">
      <c r="A73" s="23" t="s">
        <v>72</v>
      </c>
      <c r="B73" s="23" t="s">
        <v>97</v>
      </c>
      <c r="C73" s="24">
        <v>45017</v>
      </c>
      <c r="D73" s="24">
        <v>46203</v>
      </c>
      <c r="E73" s="25">
        <v>1809897</v>
      </c>
      <c r="F73" s="25">
        <v>10256084</v>
      </c>
      <c r="G73" s="26">
        <v>12065981</v>
      </c>
      <c r="H73" s="26">
        <f t="shared" si="6"/>
        <v>12065981</v>
      </c>
      <c r="I73" s="26">
        <f t="shared" si="7"/>
        <v>0</v>
      </c>
      <c r="J73" s="27" t="s">
        <v>136</v>
      </c>
      <c r="K73" s="27" t="s">
        <v>3</v>
      </c>
      <c r="L73" s="6" t="b">
        <f>E76+F76=G76</f>
        <v>1</v>
      </c>
    </row>
    <row r="74" spans="1:12" s="5" customFormat="1" ht="15.75" x14ac:dyDescent="0.25">
      <c r="A74" s="23" t="s">
        <v>99</v>
      </c>
      <c r="B74" s="23" t="s">
        <v>86</v>
      </c>
      <c r="C74" s="24">
        <v>45474</v>
      </c>
      <c r="D74" s="24">
        <v>46568</v>
      </c>
      <c r="E74" s="25">
        <v>1479315</v>
      </c>
      <c r="F74" s="25">
        <v>8382775</v>
      </c>
      <c r="G74" s="26">
        <v>9862090</v>
      </c>
      <c r="H74" s="26">
        <f t="shared" si="6"/>
        <v>9862090</v>
      </c>
      <c r="I74" s="26">
        <f t="shared" si="7"/>
        <v>0</v>
      </c>
      <c r="J74" s="27" t="s">
        <v>136</v>
      </c>
      <c r="K74" s="27" t="s">
        <v>3</v>
      </c>
      <c r="L74" s="6" t="e">
        <f>#REF!+#REF!=#REF!</f>
        <v>#REF!</v>
      </c>
    </row>
    <row r="75" spans="1:12" s="5" customFormat="1" ht="15.75" x14ac:dyDescent="0.25">
      <c r="A75" s="23" t="s">
        <v>98</v>
      </c>
      <c r="B75" s="23" t="s">
        <v>87</v>
      </c>
      <c r="C75" s="24">
        <v>45474</v>
      </c>
      <c r="D75" s="24">
        <v>46568</v>
      </c>
      <c r="E75" s="25">
        <v>4722561</v>
      </c>
      <c r="F75" s="25">
        <v>7083841</v>
      </c>
      <c r="G75" s="26">
        <v>11806402</v>
      </c>
      <c r="H75" s="26">
        <f t="shared" si="6"/>
        <v>11806402</v>
      </c>
      <c r="I75" s="26">
        <f t="shared" si="7"/>
        <v>0</v>
      </c>
      <c r="J75" s="27" t="s">
        <v>136</v>
      </c>
      <c r="K75" s="27" t="s">
        <v>3</v>
      </c>
      <c r="L75" s="6" t="e">
        <f>#REF!+#REF!=#REF!</f>
        <v>#REF!</v>
      </c>
    </row>
    <row r="76" spans="1:12" s="5" customFormat="1" ht="15.75" x14ac:dyDescent="0.25">
      <c r="A76" s="23" t="s">
        <v>112</v>
      </c>
      <c r="B76" s="23" t="s">
        <v>113</v>
      </c>
      <c r="C76" s="24">
        <v>45383</v>
      </c>
      <c r="D76" s="24">
        <v>46568</v>
      </c>
      <c r="E76" s="25">
        <v>1629767</v>
      </c>
      <c r="F76" s="25">
        <v>9235347</v>
      </c>
      <c r="G76" s="26">
        <v>10865114</v>
      </c>
      <c r="H76" s="26">
        <f t="shared" si="6"/>
        <v>10865114</v>
      </c>
      <c r="I76" s="26">
        <f t="shared" si="7"/>
        <v>0</v>
      </c>
      <c r="J76" s="27" t="s">
        <v>136</v>
      </c>
      <c r="K76" s="27" t="s">
        <v>3</v>
      </c>
      <c r="L76" s="6"/>
    </row>
    <row r="77" spans="1:12" s="5" customFormat="1" ht="15.75" x14ac:dyDescent="0.25">
      <c r="A77" s="23" t="s">
        <v>26</v>
      </c>
      <c r="B77" s="23" t="s">
        <v>104</v>
      </c>
      <c r="C77" s="24">
        <v>45108</v>
      </c>
      <c r="D77" s="24">
        <v>46203</v>
      </c>
      <c r="E77" s="25">
        <v>2900000</v>
      </c>
      <c r="F77" s="25"/>
      <c r="G77" s="26">
        <v>2900000</v>
      </c>
      <c r="H77" s="26">
        <f t="shared" si="6"/>
        <v>2900000</v>
      </c>
      <c r="I77" s="26">
        <f t="shared" si="7"/>
        <v>0</v>
      </c>
      <c r="J77" s="27" t="s">
        <v>9</v>
      </c>
      <c r="K77" s="27" t="s">
        <v>93</v>
      </c>
      <c r="L77" s="16"/>
    </row>
    <row r="78" spans="1:12" s="5" customFormat="1" ht="15.75" x14ac:dyDescent="0.25">
      <c r="A78" s="23" t="s">
        <v>125</v>
      </c>
      <c r="B78" s="23" t="s">
        <v>126</v>
      </c>
      <c r="C78" s="24">
        <v>45474</v>
      </c>
      <c r="D78" s="24">
        <v>46295</v>
      </c>
      <c r="E78" s="25">
        <v>460821</v>
      </c>
      <c r="F78" s="25"/>
      <c r="G78" s="26">
        <v>460821</v>
      </c>
      <c r="H78" s="26">
        <f t="shared" si="6"/>
        <v>460821</v>
      </c>
      <c r="I78" s="26">
        <f t="shared" si="7"/>
        <v>0</v>
      </c>
      <c r="J78" s="27" t="s">
        <v>92</v>
      </c>
      <c r="K78" s="27" t="s">
        <v>93</v>
      </c>
      <c r="L78" s="16"/>
    </row>
    <row r="79" spans="1:12" s="5" customFormat="1" ht="15.75" x14ac:dyDescent="0.25">
      <c r="A79" s="23" t="s">
        <v>88</v>
      </c>
      <c r="B79" s="23" t="s">
        <v>151</v>
      </c>
      <c r="C79" s="24">
        <v>45200</v>
      </c>
      <c r="D79" s="24">
        <v>45930</v>
      </c>
      <c r="E79" s="25">
        <v>161380</v>
      </c>
      <c r="F79" s="25"/>
      <c r="G79" s="26">
        <v>161380</v>
      </c>
      <c r="H79" s="26">
        <f t="shared" si="6"/>
        <v>161380</v>
      </c>
      <c r="I79" s="26">
        <f t="shared" si="7"/>
        <v>0</v>
      </c>
      <c r="J79" s="27" t="s">
        <v>92</v>
      </c>
      <c r="K79" s="27" t="s">
        <v>8</v>
      </c>
      <c r="L79" s="6"/>
    </row>
    <row r="80" spans="1:12" s="5" customFormat="1" ht="15" customHeight="1" x14ac:dyDescent="0.25">
      <c r="A80" s="23" t="s">
        <v>88</v>
      </c>
      <c r="B80" s="23" t="s">
        <v>142</v>
      </c>
      <c r="C80" s="24">
        <v>45566</v>
      </c>
      <c r="D80" s="24">
        <v>46295</v>
      </c>
      <c r="E80" s="25">
        <v>72944</v>
      </c>
      <c r="F80" s="25"/>
      <c r="G80" s="26">
        <v>72944</v>
      </c>
      <c r="H80" s="26">
        <f t="shared" si="6"/>
        <v>72944</v>
      </c>
      <c r="I80" s="26">
        <f t="shared" si="7"/>
        <v>0</v>
      </c>
      <c r="J80" s="27" t="s">
        <v>92</v>
      </c>
      <c r="K80" s="27" t="s">
        <v>8</v>
      </c>
      <c r="L80" s="6"/>
    </row>
    <row r="81" spans="1:11" x14ac:dyDescent="0.25">
      <c r="A81" s="21" t="s">
        <v>0</v>
      </c>
      <c r="B81" s="17"/>
      <c r="C81" s="18"/>
      <c r="D81" s="18"/>
      <c r="E81" s="4">
        <f>SUM(E3:E80)</f>
        <v>322684823.80000001</v>
      </c>
      <c r="F81" s="4">
        <f>SUM(F3:F80)</f>
        <v>90799382.200000003</v>
      </c>
      <c r="G81" s="4">
        <f>SUM(G3:G80)</f>
        <v>412880983</v>
      </c>
      <c r="H81" s="4">
        <f>SUM(H3:H80)</f>
        <v>412880983</v>
      </c>
      <c r="I81" s="4">
        <f>G81-H81</f>
        <v>0</v>
      </c>
      <c r="J81" s="19"/>
      <c r="K81" s="19"/>
    </row>
    <row r="82" spans="1:11" x14ac:dyDescent="0.25"/>
  </sheetData>
  <autoFilter ref="A2:K2" xr:uid="{B2D2D4E7-BD5F-45BE-8E5D-23CEB5671B82}">
    <sortState xmlns:xlrd2="http://schemas.microsoft.com/office/spreadsheetml/2017/richdata2" ref="A3:K86">
      <sortCondition ref="A2"/>
    </sortState>
  </autoFilter>
  <mergeCells count="1">
    <mergeCell ref="A1: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DDD4-9147-4E67-8DBC-601CB1219113}">
  <dimension ref="A1:L84"/>
  <sheetViews>
    <sheetView topLeftCell="A41" workbookViewId="0">
      <selection activeCell="B77" sqref="B77:C84"/>
    </sheetView>
  </sheetViews>
  <sheetFormatPr defaultRowHeight="15" x14ac:dyDescent="0.25"/>
  <cols>
    <col min="1" max="1" width="19.85546875" bestFit="1" customWidth="1"/>
    <col min="2" max="2" width="16.7109375" bestFit="1" customWidth="1"/>
    <col min="3" max="3" width="16" bestFit="1" customWidth="1"/>
    <col min="4" max="5" width="11.28515625" hidden="1" customWidth="1"/>
    <col min="6" max="9" width="15.28515625" hidden="1" customWidth="1"/>
    <col min="10" max="10" width="5.28515625" hidden="1" customWidth="1"/>
    <col min="12" max="12" width="16.7109375" bestFit="1" customWidth="1"/>
  </cols>
  <sheetData>
    <row r="1" spans="1:12" x14ac:dyDescent="0.25">
      <c r="A1" t="s">
        <v>133</v>
      </c>
      <c r="B1" t="s">
        <v>134</v>
      </c>
      <c r="C1" t="s">
        <v>135</v>
      </c>
    </row>
    <row r="2" spans="1:12" ht="15.75" x14ac:dyDescent="0.25">
      <c r="A2" s="7" t="s">
        <v>17</v>
      </c>
      <c r="B2" s="10" t="s">
        <v>136</v>
      </c>
      <c r="C2" s="10" t="s">
        <v>8</v>
      </c>
      <c r="D2" s="8">
        <v>44835</v>
      </c>
      <c r="E2" s="8">
        <v>45657</v>
      </c>
      <c r="F2" s="9">
        <v>1760678</v>
      </c>
      <c r="G2" s="9">
        <v>0</v>
      </c>
      <c r="H2" s="10">
        <v>1760678</v>
      </c>
      <c r="I2" s="10">
        <f t="shared" ref="I2:I33" si="0">F2+G2</f>
        <v>1760678</v>
      </c>
      <c r="J2" s="10">
        <f t="shared" ref="J2:J33" si="1">H2-I2</f>
        <v>0</v>
      </c>
      <c r="K2" t="b">
        <f t="shared" ref="K2:K33" si="2">A2=L2</f>
        <v>1</v>
      </c>
      <c r="L2" s="7" t="s">
        <v>17</v>
      </c>
    </row>
    <row r="3" spans="1:12" ht="15.75" x14ac:dyDescent="0.25">
      <c r="A3" s="7" t="s">
        <v>95</v>
      </c>
      <c r="B3" s="10" t="s">
        <v>136</v>
      </c>
      <c r="C3" s="10" t="s">
        <v>3</v>
      </c>
      <c r="D3" s="8">
        <v>45108</v>
      </c>
      <c r="E3" s="8">
        <v>46203</v>
      </c>
      <c r="F3" s="9">
        <v>1642988</v>
      </c>
      <c r="G3" s="9">
        <v>9310262</v>
      </c>
      <c r="H3" s="10">
        <v>10953250</v>
      </c>
      <c r="I3" s="10">
        <f t="shared" si="0"/>
        <v>10953250</v>
      </c>
      <c r="J3" s="10">
        <f t="shared" si="1"/>
        <v>0</v>
      </c>
      <c r="K3" t="b">
        <f t="shared" si="2"/>
        <v>1</v>
      </c>
      <c r="L3" s="7" t="s">
        <v>95</v>
      </c>
    </row>
    <row r="4" spans="1:12" ht="15.75" x14ac:dyDescent="0.25">
      <c r="A4" s="7" t="s">
        <v>96</v>
      </c>
      <c r="B4" s="10" t="s">
        <v>136</v>
      </c>
      <c r="C4" s="10" t="s">
        <v>3</v>
      </c>
      <c r="D4" s="8">
        <v>45108</v>
      </c>
      <c r="E4" s="8">
        <v>46203</v>
      </c>
      <c r="F4" s="9">
        <v>4928128</v>
      </c>
      <c r="G4" s="9">
        <v>7392191</v>
      </c>
      <c r="H4" s="10">
        <v>12320319</v>
      </c>
      <c r="I4" s="10">
        <f t="shared" si="0"/>
        <v>12320319</v>
      </c>
      <c r="J4" s="10">
        <f t="shared" si="1"/>
        <v>0</v>
      </c>
      <c r="K4" t="b">
        <f t="shared" si="2"/>
        <v>1</v>
      </c>
      <c r="L4" s="7" t="s">
        <v>96</v>
      </c>
    </row>
    <row r="5" spans="1:12" ht="15.75" x14ac:dyDescent="0.25">
      <c r="A5" s="7" t="s">
        <v>97</v>
      </c>
      <c r="B5" s="10" t="s">
        <v>136</v>
      </c>
      <c r="C5" s="10" t="s">
        <v>3</v>
      </c>
      <c r="D5" s="8">
        <v>45017</v>
      </c>
      <c r="E5" s="8">
        <v>46203</v>
      </c>
      <c r="F5" s="9">
        <v>1809897</v>
      </c>
      <c r="G5" s="9">
        <v>10256084</v>
      </c>
      <c r="H5" s="10">
        <v>12065981</v>
      </c>
      <c r="I5" s="10">
        <f t="shared" si="0"/>
        <v>12065981</v>
      </c>
      <c r="J5" s="10">
        <f t="shared" si="1"/>
        <v>0</v>
      </c>
      <c r="K5" t="b">
        <f t="shared" si="2"/>
        <v>1</v>
      </c>
      <c r="L5" s="7" t="s">
        <v>97</v>
      </c>
    </row>
    <row r="6" spans="1:12" ht="15.75" x14ac:dyDescent="0.25">
      <c r="A6" s="7" t="s">
        <v>107</v>
      </c>
      <c r="B6" s="10" t="s">
        <v>92</v>
      </c>
      <c r="C6" s="10" t="s">
        <v>8</v>
      </c>
      <c r="D6" s="8">
        <v>44835</v>
      </c>
      <c r="E6" s="8">
        <v>45930</v>
      </c>
      <c r="F6" s="9">
        <v>296022</v>
      </c>
      <c r="G6" s="9"/>
      <c r="H6" s="10">
        <v>296022</v>
      </c>
      <c r="I6" s="10">
        <f t="shared" si="0"/>
        <v>296022</v>
      </c>
      <c r="J6" s="10">
        <f t="shared" si="1"/>
        <v>0</v>
      </c>
      <c r="K6" t="b">
        <f t="shared" si="2"/>
        <v>1</v>
      </c>
      <c r="L6" s="7" t="s">
        <v>107</v>
      </c>
    </row>
    <row r="7" spans="1:12" ht="15.75" x14ac:dyDescent="0.25">
      <c r="A7" s="7" t="s">
        <v>94</v>
      </c>
      <c r="B7" s="10" t="s">
        <v>92</v>
      </c>
      <c r="C7" s="10" t="s">
        <v>3</v>
      </c>
      <c r="D7" s="8">
        <v>44835</v>
      </c>
      <c r="E7" s="8">
        <v>45930</v>
      </c>
      <c r="F7" s="9">
        <v>214178</v>
      </c>
      <c r="G7" s="9"/>
      <c r="H7" s="10">
        <v>214178</v>
      </c>
      <c r="I7" s="10">
        <f t="shared" si="0"/>
        <v>214178</v>
      </c>
      <c r="J7" s="10">
        <f t="shared" si="1"/>
        <v>0</v>
      </c>
      <c r="K7" t="b">
        <f t="shared" si="2"/>
        <v>1</v>
      </c>
      <c r="L7" s="7" t="s">
        <v>94</v>
      </c>
    </row>
    <row r="8" spans="1:12" ht="15.75" x14ac:dyDescent="0.25">
      <c r="A8" s="7" t="s">
        <v>102</v>
      </c>
      <c r="B8" s="10" t="s">
        <v>137</v>
      </c>
      <c r="C8" s="10" t="s">
        <v>8</v>
      </c>
      <c r="D8" s="8">
        <v>44927</v>
      </c>
      <c r="E8" s="8">
        <v>45748</v>
      </c>
      <c r="F8" s="9">
        <v>3203522.8</v>
      </c>
      <c r="G8" s="9">
        <v>1358477.2</v>
      </c>
      <c r="H8" s="10">
        <v>4562000</v>
      </c>
      <c r="I8" s="10">
        <f t="shared" si="0"/>
        <v>4562000</v>
      </c>
      <c r="J8" s="10">
        <f t="shared" si="1"/>
        <v>0</v>
      </c>
      <c r="K8" t="b">
        <f t="shared" si="2"/>
        <v>1</v>
      </c>
      <c r="L8" s="7" t="s">
        <v>102</v>
      </c>
    </row>
    <row r="9" spans="1:12" ht="15.75" x14ac:dyDescent="0.25">
      <c r="A9" s="7" t="s">
        <v>106</v>
      </c>
      <c r="B9" s="10" t="s">
        <v>136</v>
      </c>
      <c r="C9" s="10" t="s">
        <v>136</v>
      </c>
      <c r="D9" s="8">
        <v>45108</v>
      </c>
      <c r="E9" s="8">
        <v>46295</v>
      </c>
      <c r="F9" s="9">
        <v>462764</v>
      </c>
      <c r="G9" s="9"/>
      <c r="H9" s="10">
        <v>462764</v>
      </c>
      <c r="I9" s="10">
        <f t="shared" si="0"/>
        <v>462764</v>
      </c>
      <c r="J9" s="10">
        <f t="shared" si="1"/>
        <v>0</v>
      </c>
      <c r="K9" t="b">
        <f t="shared" si="2"/>
        <v>1</v>
      </c>
      <c r="L9" s="7" t="s">
        <v>106</v>
      </c>
    </row>
    <row r="10" spans="1:12" ht="15.75" x14ac:dyDescent="0.25">
      <c r="A10" s="7" t="s">
        <v>105</v>
      </c>
      <c r="B10" s="10" t="s">
        <v>136</v>
      </c>
      <c r="C10" s="10" t="s">
        <v>136</v>
      </c>
      <c r="D10" s="8">
        <v>45108</v>
      </c>
      <c r="E10" s="8">
        <v>46295</v>
      </c>
      <c r="F10" s="9">
        <v>7546077</v>
      </c>
      <c r="G10" s="9"/>
      <c r="H10" s="10">
        <v>7546077</v>
      </c>
      <c r="I10" s="10">
        <f t="shared" si="0"/>
        <v>7546077</v>
      </c>
      <c r="J10" s="10">
        <f t="shared" si="1"/>
        <v>0</v>
      </c>
      <c r="K10" t="b">
        <f t="shared" si="2"/>
        <v>1</v>
      </c>
      <c r="L10" s="7" t="s">
        <v>105</v>
      </c>
    </row>
    <row r="11" spans="1:12" ht="15.75" x14ac:dyDescent="0.25">
      <c r="A11" s="7" t="s">
        <v>104</v>
      </c>
      <c r="B11" s="10" t="s">
        <v>9</v>
      </c>
      <c r="C11" s="10" t="s">
        <v>93</v>
      </c>
      <c r="D11" s="8">
        <v>45108</v>
      </c>
      <c r="E11" s="8">
        <v>46203</v>
      </c>
      <c r="F11" s="9">
        <v>2900000</v>
      </c>
      <c r="G11" s="9"/>
      <c r="H11" s="10">
        <v>2900000</v>
      </c>
      <c r="I11" s="10">
        <f t="shared" si="0"/>
        <v>2900000</v>
      </c>
      <c r="J11" s="10">
        <f t="shared" si="1"/>
        <v>0</v>
      </c>
      <c r="K11" t="b">
        <f t="shared" si="2"/>
        <v>1</v>
      </c>
      <c r="L11" s="7" t="s">
        <v>104</v>
      </c>
    </row>
    <row r="12" spans="1:12" ht="15.75" x14ac:dyDescent="0.25">
      <c r="A12" s="7" t="s">
        <v>103</v>
      </c>
      <c r="B12" s="10" t="s">
        <v>137</v>
      </c>
      <c r="C12" s="10" t="s">
        <v>8</v>
      </c>
      <c r="D12" s="8">
        <v>45017</v>
      </c>
      <c r="E12" s="8">
        <v>46022</v>
      </c>
      <c r="F12" s="9">
        <v>1739000</v>
      </c>
      <c r="G12" s="9"/>
      <c r="H12" s="10">
        <v>1739000</v>
      </c>
      <c r="I12" s="10">
        <f t="shared" si="0"/>
        <v>1739000</v>
      </c>
      <c r="J12" s="10">
        <f t="shared" si="1"/>
        <v>0</v>
      </c>
      <c r="K12" t="b">
        <f t="shared" si="2"/>
        <v>1</v>
      </c>
      <c r="L12" s="7" t="s">
        <v>103</v>
      </c>
    </row>
    <row r="13" spans="1:12" ht="15.75" x14ac:dyDescent="0.25">
      <c r="A13" s="7" t="s">
        <v>101</v>
      </c>
      <c r="B13" s="10" t="s">
        <v>137</v>
      </c>
      <c r="C13" s="10" t="s">
        <v>3</v>
      </c>
      <c r="D13" s="8">
        <v>45017</v>
      </c>
      <c r="E13" s="8">
        <v>46022</v>
      </c>
      <c r="F13" s="9">
        <v>1942504</v>
      </c>
      <c r="G13" s="9"/>
      <c r="H13" s="10">
        <v>1942504</v>
      </c>
      <c r="I13" s="10">
        <f t="shared" si="0"/>
        <v>1942504</v>
      </c>
      <c r="J13" s="10">
        <f t="shared" si="1"/>
        <v>0</v>
      </c>
      <c r="K13" t="b">
        <f t="shared" si="2"/>
        <v>1</v>
      </c>
      <c r="L13" s="7" t="s">
        <v>101</v>
      </c>
    </row>
    <row r="14" spans="1:12" ht="15.75" x14ac:dyDescent="0.25">
      <c r="A14" s="7" t="s">
        <v>89</v>
      </c>
      <c r="B14" s="10" t="s">
        <v>136</v>
      </c>
      <c r="C14" s="10" t="s">
        <v>3</v>
      </c>
      <c r="D14" s="8">
        <v>45383</v>
      </c>
      <c r="E14" s="8">
        <v>45747</v>
      </c>
      <c r="F14" s="9">
        <v>3246250</v>
      </c>
      <c r="G14" s="9"/>
      <c r="H14" s="10">
        <v>3246250</v>
      </c>
      <c r="I14" s="10">
        <f t="shared" si="0"/>
        <v>3246250</v>
      </c>
      <c r="J14" s="10">
        <f t="shared" si="1"/>
        <v>0</v>
      </c>
      <c r="K14" t="b">
        <f t="shared" si="2"/>
        <v>1</v>
      </c>
      <c r="L14" s="7" t="s">
        <v>89</v>
      </c>
    </row>
    <row r="15" spans="1:12" ht="15.75" x14ac:dyDescent="0.25">
      <c r="A15" s="7" t="s">
        <v>116</v>
      </c>
      <c r="B15" s="10" t="s">
        <v>92</v>
      </c>
      <c r="C15" s="10" t="s">
        <v>8</v>
      </c>
      <c r="D15" s="8" t="s">
        <v>117</v>
      </c>
      <c r="E15" s="8">
        <v>46022</v>
      </c>
      <c r="F15" s="9">
        <v>1776201</v>
      </c>
      <c r="G15" s="9">
        <v>0</v>
      </c>
      <c r="H15" s="10">
        <v>1776201</v>
      </c>
      <c r="I15" s="10">
        <f t="shared" si="0"/>
        <v>1776201</v>
      </c>
      <c r="J15" s="10">
        <f t="shared" si="1"/>
        <v>0</v>
      </c>
      <c r="K15" t="b">
        <f t="shared" si="2"/>
        <v>1</v>
      </c>
      <c r="L15" s="7" t="s">
        <v>116</v>
      </c>
    </row>
    <row r="16" spans="1:12" ht="15.75" x14ac:dyDescent="0.25">
      <c r="A16" s="7" t="s">
        <v>86</v>
      </c>
      <c r="B16" s="10" t="s">
        <v>136</v>
      </c>
      <c r="C16" s="10" t="s">
        <v>3</v>
      </c>
      <c r="D16" s="8">
        <v>45474</v>
      </c>
      <c r="E16" s="8">
        <v>46568</v>
      </c>
      <c r="F16" s="9">
        <v>1479315</v>
      </c>
      <c r="G16" s="9">
        <v>8382775</v>
      </c>
      <c r="H16" s="10">
        <v>9862090</v>
      </c>
      <c r="I16" s="10">
        <f t="shared" si="0"/>
        <v>9862090</v>
      </c>
      <c r="J16" s="10">
        <f t="shared" si="1"/>
        <v>0</v>
      </c>
      <c r="K16" t="b">
        <f t="shared" si="2"/>
        <v>1</v>
      </c>
      <c r="L16" s="7" t="s">
        <v>86</v>
      </c>
    </row>
    <row r="17" spans="1:12" ht="15.75" x14ac:dyDescent="0.25">
      <c r="A17" s="7" t="s">
        <v>87</v>
      </c>
      <c r="B17" s="10" t="s">
        <v>136</v>
      </c>
      <c r="C17" s="10" t="s">
        <v>3</v>
      </c>
      <c r="D17" s="8">
        <v>45474</v>
      </c>
      <c r="E17" s="8">
        <v>46568</v>
      </c>
      <c r="F17" s="9">
        <v>4722561</v>
      </c>
      <c r="G17" s="9">
        <v>7083841</v>
      </c>
      <c r="H17" s="9">
        <v>11806402</v>
      </c>
      <c r="I17" s="10">
        <f t="shared" si="0"/>
        <v>11806402</v>
      </c>
      <c r="J17" s="10">
        <f t="shared" si="1"/>
        <v>0</v>
      </c>
      <c r="K17" t="b">
        <f t="shared" si="2"/>
        <v>1</v>
      </c>
      <c r="L17" s="7" t="s">
        <v>87</v>
      </c>
    </row>
    <row r="18" spans="1:12" ht="15.75" x14ac:dyDescent="0.25">
      <c r="A18" s="7" t="s">
        <v>113</v>
      </c>
      <c r="B18" s="10" t="s">
        <v>136</v>
      </c>
      <c r="C18" s="10" t="s">
        <v>3</v>
      </c>
      <c r="D18" s="8">
        <v>45383</v>
      </c>
      <c r="E18" s="8">
        <v>46568</v>
      </c>
      <c r="F18" s="9">
        <v>1629767</v>
      </c>
      <c r="G18" s="9">
        <v>9235347</v>
      </c>
      <c r="H18" s="10">
        <v>10865114</v>
      </c>
      <c r="I18" s="10">
        <f t="shared" si="0"/>
        <v>10865114</v>
      </c>
      <c r="J18" s="10">
        <f t="shared" si="1"/>
        <v>0</v>
      </c>
      <c r="K18" t="b">
        <f t="shared" si="2"/>
        <v>1</v>
      </c>
      <c r="L18" s="7" t="s">
        <v>113</v>
      </c>
    </row>
    <row r="19" spans="1:12" ht="15.75" x14ac:dyDescent="0.25">
      <c r="A19" s="7" t="s">
        <v>118</v>
      </c>
      <c r="B19" s="10" t="s">
        <v>92</v>
      </c>
      <c r="C19" s="10" t="s">
        <v>8</v>
      </c>
      <c r="D19" s="8">
        <v>45200</v>
      </c>
      <c r="E19" s="8">
        <v>46295</v>
      </c>
      <c r="F19" s="9">
        <v>300203</v>
      </c>
      <c r="G19" s="9">
        <v>0</v>
      </c>
      <c r="H19" s="10">
        <v>300203</v>
      </c>
      <c r="I19" s="10">
        <f t="shared" si="0"/>
        <v>300203</v>
      </c>
      <c r="J19" s="10">
        <f t="shared" si="1"/>
        <v>0</v>
      </c>
      <c r="K19" t="b">
        <f t="shared" si="2"/>
        <v>1</v>
      </c>
      <c r="L19" s="7" t="s">
        <v>118</v>
      </c>
    </row>
    <row r="20" spans="1:12" ht="15.75" x14ac:dyDescent="0.25">
      <c r="A20" s="7" t="s">
        <v>130</v>
      </c>
      <c r="B20" s="10" t="s">
        <v>92</v>
      </c>
      <c r="C20" s="10" t="s">
        <v>3</v>
      </c>
      <c r="D20" s="8">
        <v>45200</v>
      </c>
      <c r="E20" s="8">
        <v>46295</v>
      </c>
      <c r="F20" s="9">
        <v>146825</v>
      </c>
      <c r="G20" s="9"/>
      <c r="H20" s="10">
        <v>146825</v>
      </c>
      <c r="I20" s="10">
        <f t="shared" si="0"/>
        <v>146825</v>
      </c>
      <c r="J20" s="10">
        <f t="shared" si="1"/>
        <v>0</v>
      </c>
      <c r="K20" t="b">
        <f t="shared" si="2"/>
        <v>1</v>
      </c>
      <c r="L20" s="7" t="s">
        <v>130</v>
      </c>
    </row>
    <row r="21" spans="1:12" ht="15.75" x14ac:dyDescent="0.25">
      <c r="A21" s="7" t="s">
        <v>100</v>
      </c>
      <c r="B21" s="10" t="s">
        <v>137</v>
      </c>
      <c r="C21" s="10" t="s">
        <v>3</v>
      </c>
      <c r="D21" s="8">
        <v>45200</v>
      </c>
      <c r="E21" s="8">
        <v>46387</v>
      </c>
      <c r="F21" s="9">
        <v>47138342</v>
      </c>
      <c r="G21" s="9"/>
      <c r="H21" s="10">
        <v>47138342</v>
      </c>
      <c r="I21" s="10">
        <f t="shared" si="0"/>
        <v>47138342</v>
      </c>
      <c r="J21" s="10">
        <f t="shared" si="1"/>
        <v>0</v>
      </c>
      <c r="K21" t="b">
        <f t="shared" si="2"/>
        <v>1</v>
      </c>
      <c r="L21" s="7" t="s">
        <v>100</v>
      </c>
    </row>
    <row r="22" spans="1:12" ht="15.75" x14ac:dyDescent="0.25">
      <c r="A22" s="7" t="s">
        <v>100</v>
      </c>
      <c r="B22" s="10" t="s">
        <v>137</v>
      </c>
      <c r="C22" s="10" t="s">
        <v>3</v>
      </c>
      <c r="D22" s="8">
        <v>45200</v>
      </c>
      <c r="E22" s="8">
        <v>46387</v>
      </c>
      <c r="F22" s="9">
        <v>1998721</v>
      </c>
      <c r="G22" s="9"/>
      <c r="H22" s="10">
        <v>1998721</v>
      </c>
      <c r="I22" s="10">
        <f t="shared" si="0"/>
        <v>1998721</v>
      </c>
      <c r="J22" s="10">
        <f t="shared" si="1"/>
        <v>0</v>
      </c>
      <c r="K22" t="b">
        <f t="shared" si="2"/>
        <v>1</v>
      </c>
      <c r="L22" s="7" t="s">
        <v>100</v>
      </c>
    </row>
    <row r="23" spans="1:12" ht="15.75" x14ac:dyDescent="0.25">
      <c r="A23" s="7" t="s">
        <v>15</v>
      </c>
      <c r="B23" s="10" t="s">
        <v>11</v>
      </c>
      <c r="C23" s="10" t="s">
        <v>8</v>
      </c>
      <c r="D23" s="8">
        <v>45200</v>
      </c>
      <c r="E23" s="8">
        <v>45565</v>
      </c>
      <c r="F23" s="9">
        <v>25000</v>
      </c>
      <c r="G23" s="9">
        <v>500000</v>
      </c>
      <c r="H23" s="10">
        <v>525000</v>
      </c>
      <c r="I23" s="10">
        <f t="shared" si="0"/>
        <v>525000</v>
      </c>
      <c r="J23" s="10">
        <f t="shared" si="1"/>
        <v>0</v>
      </c>
      <c r="K23" t="b">
        <f t="shared" si="2"/>
        <v>1</v>
      </c>
      <c r="L23" s="7" t="s">
        <v>15</v>
      </c>
    </row>
    <row r="24" spans="1:12" ht="15.75" x14ac:dyDescent="0.25">
      <c r="A24" s="7" t="s">
        <v>126</v>
      </c>
      <c r="B24" s="10" t="s">
        <v>92</v>
      </c>
      <c r="C24" s="10" t="s">
        <v>93</v>
      </c>
      <c r="D24" s="8">
        <v>45474</v>
      </c>
      <c r="E24" s="8">
        <v>46295</v>
      </c>
      <c r="F24" s="9">
        <v>460821</v>
      </c>
      <c r="G24" s="9"/>
      <c r="H24" s="10">
        <v>460821</v>
      </c>
      <c r="I24" s="10">
        <f t="shared" si="0"/>
        <v>460821</v>
      </c>
      <c r="J24" s="10">
        <f t="shared" si="1"/>
        <v>0</v>
      </c>
      <c r="K24" t="b">
        <f t="shared" si="2"/>
        <v>1</v>
      </c>
      <c r="L24" s="7" t="s">
        <v>126</v>
      </c>
    </row>
    <row r="25" spans="1:12" ht="15.75" x14ac:dyDescent="0.25">
      <c r="A25" s="7" t="s">
        <v>91</v>
      </c>
      <c r="B25" s="10" t="s">
        <v>92</v>
      </c>
      <c r="C25" s="10" t="s">
        <v>93</v>
      </c>
      <c r="D25" s="8">
        <v>45474</v>
      </c>
      <c r="E25" s="8">
        <v>46660</v>
      </c>
      <c r="F25" s="9">
        <v>7419418</v>
      </c>
      <c r="G25" s="9"/>
      <c r="H25" s="10">
        <v>7419418</v>
      </c>
      <c r="I25" s="10">
        <f t="shared" si="0"/>
        <v>7419418</v>
      </c>
      <c r="J25" s="10">
        <f t="shared" si="1"/>
        <v>0</v>
      </c>
      <c r="K25" t="b">
        <f t="shared" si="2"/>
        <v>1</v>
      </c>
      <c r="L25" s="7" t="s">
        <v>91</v>
      </c>
    </row>
    <row r="26" spans="1:12" ht="15.75" x14ac:dyDescent="0.25">
      <c r="A26" s="7" t="s">
        <v>90</v>
      </c>
      <c r="B26" s="10" t="s">
        <v>92</v>
      </c>
      <c r="C26" s="10" t="s">
        <v>8</v>
      </c>
      <c r="D26" s="8">
        <v>45200</v>
      </c>
      <c r="E26" s="8">
        <v>45930</v>
      </c>
      <c r="F26" s="9">
        <v>161380</v>
      </c>
      <c r="G26" s="9"/>
      <c r="H26" s="10">
        <v>161380</v>
      </c>
      <c r="I26" s="10">
        <f t="shared" si="0"/>
        <v>161380</v>
      </c>
      <c r="J26" s="10">
        <f t="shared" si="1"/>
        <v>0</v>
      </c>
      <c r="K26" t="b">
        <f t="shared" si="2"/>
        <v>1</v>
      </c>
      <c r="L26" s="7" t="s">
        <v>90</v>
      </c>
    </row>
    <row r="27" spans="1:12" ht="15.75" x14ac:dyDescent="0.25">
      <c r="A27" s="7" t="s">
        <v>85</v>
      </c>
      <c r="B27" s="10" t="s">
        <v>136</v>
      </c>
      <c r="C27" s="10" t="s">
        <v>8</v>
      </c>
      <c r="D27" s="8">
        <v>45292</v>
      </c>
      <c r="E27" s="8">
        <v>45930</v>
      </c>
      <c r="F27" s="9">
        <v>5160870</v>
      </c>
      <c r="G27" s="9"/>
      <c r="H27" s="10">
        <v>5160870</v>
      </c>
      <c r="I27" s="10">
        <f t="shared" si="0"/>
        <v>5160870</v>
      </c>
      <c r="J27" s="10">
        <f t="shared" si="1"/>
        <v>0</v>
      </c>
      <c r="K27" t="b">
        <f t="shared" si="2"/>
        <v>1</v>
      </c>
      <c r="L27" s="7" t="s">
        <v>85</v>
      </c>
    </row>
    <row r="28" spans="1:12" ht="15.75" x14ac:dyDescent="0.25">
      <c r="A28" s="7" t="s">
        <v>110</v>
      </c>
      <c r="B28" s="10" t="s">
        <v>9</v>
      </c>
      <c r="C28" s="10" t="s">
        <v>1</v>
      </c>
      <c r="D28" s="8">
        <v>45200</v>
      </c>
      <c r="E28" s="8">
        <v>45565</v>
      </c>
      <c r="F28" s="9">
        <v>931116</v>
      </c>
      <c r="G28" s="9"/>
      <c r="H28" s="10">
        <v>931116</v>
      </c>
      <c r="I28" s="10">
        <f t="shared" si="0"/>
        <v>931116</v>
      </c>
      <c r="J28" s="10">
        <f t="shared" si="1"/>
        <v>0</v>
      </c>
      <c r="K28" t="b">
        <f t="shared" si="2"/>
        <v>1</v>
      </c>
      <c r="L28" s="7" t="s">
        <v>110</v>
      </c>
    </row>
    <row r="29" spans="1:12" ht="15.75" x14ac:dyDescent="0.25">
      <c r="A29" s="7" t="s">
        <v>109</v>
      </c>
      <c r="B29" s="10" t="s">
        <v>9</v>
      </c>
      <c r="C29" s="10" t="s">
        <v>1</v>
      </c>
      <c r="D29" s="8">
        <v>45200</v>
      </c>
      <c r="E29" s="8">
        <v>45565</v>
      </c>
      <c r="F29" s="9">
        <v>1142400</v>
      </c>
      <c r="G29" s="9"/>
      <c r="H29" s="10">
        <v>1142400</v>
      </c>
      <c r="I29" s="10">
        <f t="shared" si="0"/>
        <v>1142400</v>
      </c>
      <c r="J29" s="10">
        <f t="shared" si="1"/>
        <v>0</v>
      </c>
      <c r="K29" t="b">
        <f t="shared" si="2"/>
        <v>1</v>
      </c>
      <c r="L29" s="7" t="s">
        <v>109</v>
      </c>
    </row>
    <row r="30" spans="1:12" ht="15.75" x14ac:dyDescent="0.25">
      <c r="A30" s="7" t="s">
        <v>108</v>
      </c>
      <c r="B30" s="10" t="s">
        <v>9</v>
      </c>
      <c r="C30" s="10" t="s">
        <v>3</v>
      </c>
      <c r="D30" s="8">
        <v>45200</v>
      </c>
      <c r="E30" s="8">
        <v>45565</v>
      </c>
      <c r="F30" s="9">
        <v>1411236</v>
      </c>
      <c r="G30" s="9"/>
      <c r="H30" s="10">
        <v>1411236</v>
      </c>
      <c r="I30" s="10">
        <f t="shared" si="0"/>
        <v>1411236</v>
      </c>
      <c r="J30" s="10">
        <f t="shared" si="1"/>
        <v>0</v>
      </c>
      <c r="K30" t="b">
        <f t="shared" si="2"/>
        <v>1</v>
      </c>
      <c r="L30" s="7" t="s">
        <v>108</v>
      </c>
    </row>
    <row r="31" spans="1:12" ht="15.75" x14ac:dyDescent="0.25">
      <c r="A31" s="7" t="s">
        <v>111</v>
      </c>
      <c r="B31" s="10" t="s">
        <v>9</v>
      </c>
      <c r="C31" s="10" t="s">
        <v>1</v>
      </c>
      <c r="D31" s="8">
        <v>45200</v>
      </c>
      <c r="E31" s="8">
        <v>45565</v>
      </c>
      <c r="F31" s="9">
        <v>207055</v>
      </c>
      <c r="G31" s="9"/>
      <c r="H31" s="10">
        <v>207055</v>
      </c>
      <c r="I31" s="10">
        <f t="shared" si="0"/>
        <v>207055</v>
      </c>
      <c r="J31" s="10">
        <f t="shared" si="1"/>
        <v>0</v>
      </c>
      <c r="K31" t="b">
        <f t="shared" si="2"/>
        <v>1</v>
      </c>
      <c r="L31" s="7" t="s">
        <v>111</v>
      </c>
    </row>
    <row r="32" spans="1:12" ht="15.75" x14ac:dyDescent="0.25">
      <c r="A32" s="7" t="s">
        <v>119</v>
      </c>
      <c r="B32" s="10" t="s">
        <v>92</v>
      </c>
      <c r="C32" s="10" t="s">
        <v>8</v>
      </c>
      <c r="D32" s="8">
        <v>45566</v>
      </c>
      <c r="E32" s="8">
        <v>45930</v>
      </c>
      <c r="F32" s="9">
        <v>72888</v>
      </c>
      <c r="G32" s="9"/>
      <c r="H32" s="10">
        <v>72888</v>
      </c>
      <c r="I32" s="10">
        <f t="shared" si="0"/>
        <v>72888</v>
      </c>
      <c r="J32" s="10">
        <f t="shared" si="1"/>
        <v>0</v>
      </c>
      <c r="K32" t="b">
        <f t="shared" si="2"/>
        <v>1</v>
      </c>
      <c r="L32" s="7" t="s">
        <v>119</v>
      </c>
    </row>
    <row r="33" spans="1:12" ht="15.75" x14ac:dyDescent="0.25">
      <c r="A33" s="7" t="s">
        <v>115</v>
      </c>
      <c r="B33" s="10" t="s">
        <v>27</v>
      </c>
      <c r="C33" s="10" t="s">
        <v>3</v>
      </c>
      <c r="D33" s="8">
        <v>45566</v>
      </c>
      <c r="E33" s="8">
        <v>46752</v>
      </c>
      <c r="F33" s="9">
        <v>49880202</v>
      </c>
      <c r="G33" s="9"/>
      <c r="H33" s="10">
        <v>49880202</v>
      </c>
      <c r="I33" s="10">
        <f t="shared" si="0"/>
        <v>49880202</v>
      </c>
      <c r="J33" s="10">
        <f t="shared" si="1"/>
        <v>0</v>
      </c>
      <c r="K33" t="b">
        <f t="shared" si="2"/>
        <v>1</v>
      </c>
      <c r="L33" s="7" t="s">
        <v>115</v>
      </c>
    </row>
    <row r="34" spans="1:12" ht="15.75" x14ac:dyDescent="0.25">
      <c r="A34" s="7" t="s">
        <v>124</v>
      </c>
      <c r="B34" s="10" t="s">
        <v>92</v>
      </c>
      <c r="C34" s="10" t="s">
        <v>8</v>
      </c>
      <c r="D34" s="8">
        <v>45566</v>
      </c>
      <c r="E34" s="8">
        <v>45930</v>
      </c>
      <c r="F34" s="9">
        <v>65000</v>
      </c>
      <c r="G34" s="9"/>
      <c r="H34" s="9">
        <v>65000</v>
      </c>
      <c r="I34" s="10">
        <f t="shared" ref="I34:I65" si="3">F34+G34</f>
        <v>65000</v>
      </c>
      <c r="J34" s="10">
        <f t="shared" ref="J34:J65" si="4">H34-I34</f>
        <v>0</v>
      </c>
      <c r="K34" t="b">
        <f t="shared" ref="K34:K65" si="5">A34=L34</f>
        <v>1</v>
      </c>
      <c r="L34" s="7" t="s">
        <v>124</v>
      </c>
    </row>
    <row r="35" spans="1:12" ht="15.75" x14ac:dyDescent="0.25">
      <c r="A35" s="7" t="s">
        <v>129</v>
      </c>
      <c r="B35" s="10" t="s">
        <v>27</v>
      </c>
      <c r="C35" s="10" t="s">
        <v>11</v>
      </c>
      <c r="D35" s="8">
        <v>45566</v>
      </c>
      <c r="E35" s="8">
        <v>46660</v>
      </c>
      <c r="F35" s="9">
        <v>345394</v>
      </c>
      <c r="G35" s="9"/>
      <c r="H35" s="10">
        <v>345394</v>
      </c>
      <c r="I35" s="10">
        <f t="shared" si="3"/>
        <v>345394</v>
      </c>
      <c r="J35" s="10">
        <f t="shared" si="4"/>
        <v>0</v>
      </c>
      <c r="K35" t="b">
        <f t="shared" si="5"/>
        <v>1</v>
      </c>
      <c r="L35" s="7" t="s">
        <v>129</v>
      </c>
    </row>
    <row r="36" spans="1:12" ht="15.75" x14ac:dyDescent="0.25">
      <c r="A36" s="7" t="s">
        <v>123</v>
      </c>
      <c r="B36" s="10" t="s">
        <v>9</v>
      </c>
      <c r="C36" s="10" t="s">
        <v>3</v>
      </c>
      <c r="D36" s="8">
        <v>45566</v>
      </c>
      <c r="E36" s="8">
        <v>45930</v>
      </c>
      <c r="F36" s="9">
        <v>856300</v>
      </c>
      <c r="G36" s="9"/>
      <c r="H36" s="10">
        <v>856300</v>
      </c>
      <c r="I36" s="10">
        <f t="shared" si="3"/>
        <v>856300</v>
      </c>
      <c r="J36" s="10">
        <f t="shared" si="4"/>
        <v>0</v>
      </c>
      <c r="K36" t="b">
        <f t="shared" si="5"/>
        <v>1</v>
      </c>
      <c r="L36" s="7" t="s">
        <v>123</v>
      </c>
    </row>
    <row r="37" spans="1:12" ht="15.75" x14ac:dyDescent="0.25">
      <c r="A37" s="7" t="s">
        <v>122</v>
      </c>
      <c r="B37" s="10" t="s">
        <v>9</v>
      </c>
      <c r="C37" s="10" t="s">
        <v>3</v>
      </c>
      <c r="D37" s="8">
        <v>45566</v>
      </c>
      <c r="E37" s="8">
        <v>45930</v>
      </c>
      <c r="F37" s="9">
        <v>1142400</v>
      </c>
      <c r="G37" s="9"/>
      <c r="H37" s="10">
        <v>1142400</v>
      </c>
      <c r="I37" s="10">
        <f t="shared" si="3"/>
        <v>1142400</v>
      </c>
      <c r="J37" s="10">
        <f t="shared" si="4"/>
        <v>0</v>
      </c>
      <c r="K37" t="b">
        <f t="shared" si="5"/>
        <v>1</v>
      </c>
      <c r="L37" s="7" t="s">
        <v>122</v>
      </c>
    </row>
    <row r="38" spans="1:12" ht="15.75" x14ac:dyDescent="0.25">
      <c r="A38" s="7" t="s">
        <v>120</v>
      </c>
      <c r="B38" s="10" t="s">
        <v>9</v>
      </c>
      <c r="C38" s="10" t="s">
        <v>3</v>
      </c>
      <c r="D38" s="8">
        <v>45566</v>
      </c>
      <c r="E38" s="8">
        <v>45930</v>
      </c>
      <c r="F38" s="9">
        <v>1410291</v>
      </c>
      <c r="G38" s="9"/>
      <c r="H38" s="10">
        <v>1410291</v>
      </c>
      <c r="I38" s="10">
        <f t="shared" si="3"/>
        <v>1410291</v>
      </c>
      <c r="J38" s="10">
        <f t="shared" si="4"/>
        <v>0</v>
      </c>
      <c r="K38" t="b">
        <f t="shared" si="5"/>
        <v>1</v>
      </c>
      <c r="L38" s="7" t="s">
        <v>120</v>
      </c>
    </row>
    <row r="39" spans="1:12" ht="15.75" x14ac:dyDescent="0.25">
      <c r="A39" s="7" t="s">
        <v>121</v>
      </c>
      <c r="B39" s="10" t="s">
        <v>9</v>
      </c>
      <c r="C39" s="10" t="s">
        <v>8</v>
      </c>
      <c r="D39" s="8">
        <v>45566</v>
      </c>
      <c r="E39" s="8">
        <v>45930</v>
      </c>
      <c r="F39" s="9">
        <v>208457</v>
      </c>
      <c r="G39" s="9"/>
      <c r="H39" s="10">
        <v>208457</v>
      </c>
      <c r="I39" s="10">
        <f t="shared" si="3"/>
        <v>208457</v>
      </c>
      <c r="J39" s="10">
        <f t="shared" si="4"/>
        <v>0</v>
      </c>
      <c r="K39" t="b">
        <f t="shared" si="5"/>
        <v>1</v>
      </c>
      <c r="L39" s="7" t="s">
        <v>121</v>
      </c>
    </row>
    <row r="40" spans="1:12" ht="15.75" x14ac:dyDescent="0.25">
      <c r="A40" s="7" t="s">
        <v>73</v>
      </c>
      <c r="B40" s="10" t="s">
        <v>11</v>
      </c>
      <c r="C40" s="10" t="s">
        <v>3</v>
      </c>
      <c r="D40" s="8">
        <v>44652</v>
      </c>
      <c r="E40" s="8">
        <v>45838</v>
      </c>
      <c r="F40" s="9">
        <v>8569281</v>
      </c>
      <c r="G40" s="9">
        <v>25806764</v>
      </c>
      <c r="H40" s="10">
        <v>34376045</v>
      </c>
      <c r="I40" s="10">
        <f t="shared" si="3"/>
        <v>34376045</v>
      </c>
      <c r="J40" s="10">
        <f t="shared" si="4"/>
        <v>0</v>
      </c>
      <c r="K40" t="b">
        <f t="shared" si="5"/>
        <v>1</v>
      </c>
      <c r="L40" s="7" t="s">
        <v>73</v>
      </c>
    </row>
    <row r="41" spans="1:12" ht="15.75" x14ac:dyDescent="0.25">
      <c r="A41" s="7" t="s">
        <v>68</v>
      </c>
      <c r="B41" s="10" t="s">
        <v>27</v>
      </c>
      <c r="C41" s="10" t="s">
        <v>93</v>
      </c>
      <c r="D41" s="8">
        <v>44378</v>
      </c>
      <c r="E41" s="8">
        <v>45838</v>
      </c>
      <c r="F41" s="9">
        <v>2284328</v>
      </c>
      <c r="G41" s="9">
        <v>7715672</v>
      </c>
      <c r="H41" s="10">
        <v>10000000</v>
      </c>
      <c r="I41" s="10">
        <f t="shared" si="3"/>
        <v>10000000</v>
      </c>
      <c r="J41" s="10">
        <f t="shared" si="4"/>
        <v>0</v>
      </c>
      <c r="K41" t="b">
        <f t="shared" si="5"/>
        <v>1</v>
      </c>
      <c r="L41" s="7" t="s">
        <v>68</v>
      </c>
    </row>
    <row r="42" spans="1:12" ht="15.75" x14ac:dyDescent="0.25">
      <c r="A42" s="7" t="s">
        <v>22</v>
      </c>
      <c r="B42" s="10" t="s">
        <v>11</v>
      </c>
      <c r="C42" s="10" t="s">
        <v>11</v>
      </c>
      <c r="D42" s="8">
        <v>44378</v>
      </c>
      <c r="E42" s="8">
        <v>45473</v>
      </c>
      <c r="F42" s="9">
        <v>7845316</v>
      </c>
      <c r="G42" s="9">
        <v>0</v>
      </c>
      <c r="H42" s="10">
        <v>7845316</v>
      </c>
      <c r="I42" s="10">
        <f t="shared" si="3"/>
        <v>7845316</v>
      </c>
      <c r="J42" s="10">
        <f t="shared" si="4"/>
        <v>0</v>
      </c>
      <c r="K42" t="b">
        <f t="shared" si="5"/>
        <v>1</v>
      </c>
      <c r="L42" s="7" t="s">
        <v>22</v>
      </c>
    </row>
    <row r="43" spans="1:12" ht="15.75" x14ac:dyDescent="0.25">
      <c r="A43" s="7" t="s">
        <v>21</v>
      </c>
      <c r="B43" s="10" t="s">
        <v>11</v>
      </c>
      <c r="C43" s="10" t="s">
        <v>11</v>
      </c>
      <c r="D43" s="8">
        <v>44743</v>
      </c>
      <c r="E43" s="8">
        <v>45930</v>
      </c>
      <c r="F43" s="9">
        <v>7896818</v>
      </c>
      <c r="G43" s="9">
        <v>0</v>
      </c>
      <c r="H43" s="10">
        <v>7896818</v>
      </c>
      <c r="I43" s="10">
        <f t="shared" si="3"/>
        <v>7896818</v>
      </c>
      <c r="J43" s="10">
        <f t="shared" si="4"/>
        <v>0</v>
      </c>
      <c r="K43" t="b">
        <f t="shared" si="5"/>
        <v>1</v>
      </c>
      <c r="L43" s="7" t="s">
        <v>21</v>
      </c>
    </row>
    <row r="44" spans="1:12" ht="15.75" x14ac:dyDescent="0.25">
      <c r="A44" s="7" t="s">
        <v>12</v>
      </c>
      <c r="B44" s="10" t="s">
        <v>11</v>
      </c>
      <c r="C44" s="10" t="s">
        <v>8</v>
      </c>
      <c r="D44" s="8">
        <v>44470</v>
      </c>
      <c r="E44" s="8">
        <v>45565</v>
      </c>
      <c r="F44" s="9">
        <v>284298</v>
      </c>
      <c r="G44" s="9">
        <v>0</v>
      </c>
      <c r="H44" s="10">
        <v>284298</v>
      </c>
      <c r="I44" s="10">
        <f t="shared" si="3"/>
        <v>284298</v>
      </c>
      <c r="J44" s="10">
        <f t="shared" si="4"/>
        <v>0</v>
      </c>
      <c r="K44" t="b">
        <f t="shared" si="5"/>
        <v>1</v>
      </c>
      <c r="L44" s="7" t="s">
        <v>12</v>
      </c>
    </row>
    <row r="45" spans="1:12" ht="15.75" x14ac:dyDescent="0.25">
      <c r="A45" s="7" t="s">
        <v>7</v>
      </c>
      <c r="B45" s="10" t="s">
        <v>9</v>
      </c>
      <c r="C45" s="10" t="s">
        <v>3</v>
      </c>
      <c r="D45" s="8">
        <v>44835</v>
      </c>
      <c r="E45" s="8">
        <v>45657</v>
      </c>
      <c r="F45" s="9">
        <v>165000</v>
      </c>
      <c r="G45" s="9">
        <v>0</v>
      </c>
      <c r="H45" s="10">
        <v>165000</v>
      </c>
      <c r="I45" s="10">
        <f t="shared" si="3"/>
        <v>165000</v>
      </c>
      <c r="J45" s="10">
        <f t="shared" si="4"/>
        <v>0</v>
      </c>
      <c r="K45" t="b">
        <f t="shared" si="5"/>
        <v>1</v>
      </c>
      <c r="L45" s="7" t="s">
        <v>7</v>
      </c>
    </row>
    <row r="46" spans="1:12" ht="15.75" x14ac:dyDescent="0.25">
      <c r="A46" s="7" t="s">
        <v>14</v>
      </c>
      <c r="B46" s="10" t="s">
        <v>92</v>
      </c>
      <c r="C46" s="10" t="s">
        <v>3</v>
      </c>
      <c r="D46" s="8">
        <v>44470</v>
      </c>
      <c r="E46" s="8">
        <v>45565</v>
      </c>
      <c r="F46" s="9">
        <v>3570485</v>
      </c>
      <c r="G46" s="9"/>
      <c r="H46" s="10">
        <v>3570485</v>
      </c>
      <c r="I46" s="10">
        <f t="shared" si="3"/>
        <v>3570485</v>
      </c>
      <c r="J46" s="10">
        <f t="shared" si="4"/>
        <v>0</v>
      </c>
      <c r="K46" t="b">
        <f t="shared" si="5"/>
        <v>1</v>
      </c>
      <c r="L46" s="7" t="s">
        <v>14</v>
      </c>
    </row>
    <row r="47" spans="1:12" ht="15.75" x14ac:dyDescent="0.25">
      <c r="A47" s="7" t="s">
        <v>34</v>
      </c>
      <c r="B47" s="10" t="s">
        <v>27</v>
      </c>
      <c r="C47" s="10" t="s">
        <v>11</v>
      </c>
      <c r="D47" s="8">
        <v>43922</v>
      </c>
      <c r="E47" s="8">
        <v>45473</v>
      </c>
      <c r="F47" s="9"/>
      <c r="G47" s="9"/>
      <c r="H47" s="10"/>
      <c r="I47" s="10">
        <f t="shared" si="3"/>
        <v>0</v>
      </c>
      <c r="J47" s="10">
        <f t="shared" si="4"/>
        <v>0</v>
      </c>
      <c r="K47" t="b">
        <f t="shared" si="5"/>
        <v>1</v>
      </c>
      <c r="L47" s="7" t="s">
        <v>34</v>
      </c>
    </row>
    <row r="48" spans="1:12" ht="15.75" x14ac:dyDescent="0.25">
      <c r="A48" s="7" t="s">
        <v>34</v>
      </c>
      <c r="B48" s="10" t="s">
        <v>27</v>
      </c>
      <c r="C48" s="10" t="s">
        <v>11</v>
      </c>
      <c r="D48" s="8"/>
      <c r="E48" s="8"/>
      <c r="F48" s="9">
        <v>250000</v>
      </c>
      <c r="G48" s="9">
        <v>0</v>
      </c>
      <c r="H48" s="10">
        <v>250000</v>
      </c>
      <c r="I48" s="10">
        <f t="shared" si="3"/>
        <v>250000</v>
      </c>
      <c r="J48" s="10">
        <f t="shared" si="4"/>
        <v>0</v>
      </c>
      <c r="K48" t="b">
        <f t="shared" si="5"/>
        <v>1</v>
      </c>
      <c r="L48" s="7" t="s">
        <v>34</v>
      </c>
    </row>
    <row r="49" spans="1:12" ht="15.75" x14ac:dyDescent="0.25">
      <c r="A49" s="7" t="s">
        <v>34</v>
      </c>
      <c r="B49" s="10" t="s">
        <v>27</v>
      </c>
      <c r="C49" s="10" t="s">
        <v>11</v>
      </c>
      <c r="D49" s="8"/>
      <c r="E49" s="8"/>
      <c r="F49" s="9">
        <v>100000</v>
      </c>
      <c r="G49" s="9">
        <v>0</v>
      </c>
      <c r="H49" s="10">
        <v>100000</v>
      </c>
      <c r="I49" s="10">
        <f t="shared" si="3"/>
        <v>100000</v>
      </c>
      <c r="J49" s="10">
        <f t="shared" si="4"/>
        <v>0</v>
      </c>
      <c r="K49" t="b">
        <f t="shared" si="5"/>
        <v>1</v>
      </c>
      <c r="L49" s="7" t="s">
        <v>34</v>
      </c>
    </row>
    <row r="50" spans="1:12" ht="15.75" x14ac:dyDescent="0.25">
      <c r="A50" s="7" t="s">
        <v>34</v>
      </c>
      <c r="B50" s="10" t="s">
        <v>27</v>
      </c>
      <c r="C50" s="10" t="s">
        <v>11</v>
      </c>
      <c r="D50" s="8"/>
      <c r="E50" s="8"/>
      <c r="F50" s="9">
        <v>969404</v>
      </c>
      <c r="G50" s="9">
        <v>0</v>
      </c>
      <c r="H50" s="10">
        <v>969404</v>
      </c>
      <c r="I50" s="10">
        <f t="shared" si="3"/>
        <v>969404</v>
      </c>
      <c r="J50" s="10">
        <f t="shared" si="4"/>
        <v>0</v>
      </c>
      <c r="K50" t="b">
        <f t="shared" si="5"/>
        <v>1</v>
      </c>
      <c r="L50" s="7" t="s">
        <v>34</v>
      </c>
    </row>
    <row r="51" spans="1:12" ht="15.75" x14ac:dyDescent="0.25">
      <c r="A51" s="7" t="s">
        <v>34</v>
      </c>
      <c r="B51" s="10" t="s">
        <v>27</v>
      </c>
      <c r="C51" s="10" t="s">
        <v>11</v>
      </c>
      <c r="D51" s="8"/>
      <c r="E51" s="8"/>
      <c r="F51" s="9">
        <v>100000</v>
      </c>
      <c r="G51" s="9">
        <v>0</v>
      </c>
      <c r="H51" s="10">
        <v>100000</v>
      </c>
      <c r="I51" s="10">
        <f t="shared" si="3"/>
        <v>100000</v>
      </c>
      <c r="J51" s="10">
        <f t="shared" si="4"/>
        <v>0</v>
      </c>
      <c r="K51" t="b">
        <f t="shared" si="5"/>
        <v>1</v>
      </c>
      <c r="L51" s="7" t="s">
        <v>34</v>
      </c>
    </row>
    <row r="52" spans="1:12" ht="15.75" x14ac:dyDescent="0.25">
      <c r="A52" s="7" t="s">
        <v>34</v>
      </c>
      <c r="B52" s="10" t="s">
        <v>27</v>
      </c>
      <c r="C52" s="10" t="s">
        <v>11</v>
      </c>
      <c r="D52" s="8"/>
      <c r="E52" s="8"/>
      <c r="F52" s="9">
        <v>94300</v>
      </c>
      <c r="G52" s="9">
        <v>0</v>
      </c>
      <c r="H52" s="10">
        <v>94300</v>
      </c>
      <c r="I52" s="10">
        <f t="shared" si="3"/>
        <v>94300</v>
      </c>
      <c r="J52" s="10">
        <f t="shared" si="4"/>
        <v>0</v>
      </c>
      <c r="K52" t="b">
        <f t="shared" si="5"/>
        <v>1</v>
      </c>
      <c r="L52" s="7" t="s">
        <v>34</v>
      </c>
    </row>
    <row r="53" spans="1:12" ht="15.75" x14ac:dyDescent="0.25">
      <c r="A53" s="7" t="s">
        <v>34</v>
      </c>
      <c r="B53" s="10" t="s">
        <v>27</v>
      </c>
      <c r="C53" s="10" t="s">
        <v>11</v>
      </c>
      <c r="D53" s="8"/>
      <c r="E53" s="8"/>
      <c r="F53" s="9">
        <v>1384200</v>
      </c>
      <c r="G53" s="9">
        <v>0</v>
      </c>
      <c r="H53" s="10">
        <v>1384200</v>
      </c>
      <c r="I53" s="10">
        <f t="shared" si="3"/>
        <v>1384200</v>
      </c>
      <c r="J53" s="10">
        <f t="shared" si="4"/>
        <v>0</v>
      </c>
      <c r="K53" t="b">
        <f t="shared" si="5"/>
        <v>1</v>
      </c>
      <c r="L53" s="7" t="s">
        <v>34</v>
      </c>
    </row>
    <row r="54" spans="1:12" ht="15.75" x14ac:dyDescent="0.25">
      <c r="A54" s="7" t="s">
        <v>34</v>
      </c>
      <c r="B54" s="10" t="s">
        <v>27</v>
      </c>
      <c r="C54" s="10" t="s">
        <v>11</v>
      </c>
      <c r="D54" s="8"/>
      <c r="E54" s="8"/>
      <c r="F54" s="9">
        <v>1235439</v>
      </c>
      <c r="G54" s="9">
        <v>0</v>
      </c>
      <c r="H54" s="10">
        <v>1235439</v>
      </c>
      <c r="I54" s="10">
        <f t="shared" si="3"/>
        <v>1235439</v>
      </c>
      <c r="J54" s="10">
        <f t="shared" si="4"/>
        <v>0</v>
      </c>
      <c r="K54" t="b">
        <f t="shared" si="5"/>
        <v>1</v>
      </c>
      <c r="L54" s="7" t="s">
        <v>34</v>
      </c>
    </row>
    <row r="55" spans="1:12" ht="15.75" x14ac:dyDescent="0.25">
      <c r="A55" s="7" t="s">
        <v>34</v>
      </c>
      <c r="B55" s="10" t="s">
        <v>27</v>
      </c>
      <c r="C55" s="10" t="s">
        <v>11</v>
      </c>
      <c r="D55" s="8"/>
      <c r="E55" s="8"/>
      <c r="F55" s="9">
        <v>1499400</v>
      </c>
      <c r="G55" s="9">
        <v>0</v>
      </c>
      <c r="H55" s="10">
        <v>1499400</v>
      </c>
      <c r="I55" s="10">
        <f t="shared" si="3"/>
        <v>1499400</v>
      </c>
      <c r="J55" s="10">
        <f t="shared" si="4"/>
        <v>0</v>
      </c>
      <c r="K55" t="b">
        <f t="shared" si="5"/>
        <v>1</v>
      </c>
      <c r="L55" s="7" t="s">
        <v>34</v>
      </c>
    </row>
    <row r="56" spans="1:12" ht="15.75" x14ac:dyDescent="0.25">
      <c r="A56" s="7" t="s">
        <v>34</v>
      </c>
      <c r="B56" s="10" t="s">
        <v>27</v>
      </c>
      <c r="C56" s="10" t="s">
        <v>11</v>
      </c>
      <c r="D56" s="8"/>
      <c r="E56" s="8"/>
      <c r="F56" s="9">
        <v>1499400</v>
      </c>
      <c r="G56" s="9">
        <v>0</v>
      </c>
      <c r="H56" s="10">
        <v>1499400</v>
      </c>
      <c r="I56" s="10">
        <f t="shared" si="3"/>
        <v>1499400</v>
      </c>
      <c r="J56" s="10">
        <f t="shared" si="4"/>
        <v>0</v>
      </c>
      <c r="K56" t="b">
        <f t="shared" si="5"/>
        <v>1</v>
      </c>
      <c r="L56" s="7" t="s">
        <v>34</v>
      </c>
    </row>
    <row r="57" spans="1:12" ht="15.75" x14ac:dyDescent="0.25">
      <c r="A57" s="7" t="s">
        <v>34</v>
      </c>
      <c r="B57" s="10" t="s">
        <v>27</v>
      </c>
      <c r="C57" s="10" t="s">
        <v>11</v>
      </c>
      <c r="D57" s="8"/>
      <c r="E57" s="8"/>
      <c r="F57" s="9">
        <v>3172094</v>
      </c>
      <c r="G57" s="9"/>
      <c r="H57" s="10">
        <v>3172094</v>
      </c>
      <c r="I57" s="10">
        <f t="shared" si="3"/>
        <v>3172094</v>
      </c>
      <c r="J57" s="10">
        <f t="shared" si="4"/>
        <v>0</v>
      </c>
      <c r="K57" t="b">
        <f t="shared" si="5"/>
        <v>1</v>
      </c>
      <c r="L57" s="7" t="s">
        <v>34</v>
      </c>
    </row>
    <row r="58" spans="1:12" ht="15.75" x14ac:dyDescent="0.25">
      <c r="A58" s="7" t="s">
        <v>34</v>
      </c>
      <c r="B58" s="10" t="s">
        <v>27</v>
      </c>
      <c r="C58" s="10" t="s">
        <v>11</v>
      </c>
      <c r="D58" s="8"/>
      <c r="E58" s="8"/>
      <c r="F58" s="9">
        <v>7727916</v>
      </c>
      <c r="G58" s="9">
        <v>0</v>
      </c>
      <c r="H58" s="10">
        <v>7727916</v>
      </c>
      <c r="I58" s="10">
        <f t="shared" si="3"/>
        <v>7727916</v>
      </c>
      <c r="J58" s="10">
        <f t="shared" si="4"/>
        <v>0</v>
      </c>
      <c r="K58" t="b">
        <f t="shared" si="5"/>
        <v>1</v>
      </c>
      <c r="L58" s="7" t="s">
        <v>34</v>
      </c>
    </row>
    <row r="59" spans="1:12" ht="15.75" x14ac:dyDescent="0.25">
      <c r="A59" s="7" t="s">
        <v>34</v>
      </c>
      <c r="B59" s="10" t="s">
        <v>27</v>
      </c>
      <c r="C59" s="10" t="s">
        <v>11</v>
      </c>
      <c r="D59" s="8"/>
      <c r="E59" s="8"/>
      <c r="F59" s="9">
        <v>20924</v>
      </c>
      <c r="G59" s="9">
        <v>0</v>
      </c>
      <c r="H59" s="10">
        <v>20924</v>
      </c>
      <c r="I59" s="10">
        <f t="shared" si="3"/>
        <v>20924</v>
      </c>
      <c r="J59" s="10">
        <f t="shared" si="4"/>
        <v>0</v>
      </c>
      <c r="K59" t="b">
        <f t="shared" si="5"/>
        <v>1</v>
      </c>
      <c r="L59" s="7" t="s">
        <v>34</v>
      </c>
    </row>
    <row r="60" spans="1:12" ht="15.75" x14ac:dyDescent="0.25">
      <c r="A60" s="7" t="s">
        <v>34</v>
      </c>
      <c r="B60" s="10" t="s">
        <v>27</v>
      </c>
      <c r="C60" s="10" t="s">
        <v>11</v>
      </c>
      <c r="D60" s="8">
        <v>43922</v>
      </c>
      <c r="E60" s="8">
        <v>45473</v>
      </c>
      <c r="F60" s="9"/>
      <c r="G60" s="9"/>
      <c r="H60" s="10"/>
      <c r="I60" s="10">
        <f t="shared" si="3"/>
        <v>0</v>
      </c>
      <c r="J60" s="10">
        <f t="shared" si="4"/>
        <v>0</v>
      </c>
      <c r="K60" t="b">
        <f t="shared" si="5"/>
        <v>1</v>
      </c>
      <c r="L60" s="7" t="s">
        <v>34</v>
      </c>
    </row>
    <row r="61" spans="1:12" ht="15.75" x14ac:dyDescent="0.25">
      <c r="A61" s="7" t="s">
        <v>34</v>
      </c>
      <c r="B61" s="10" t="s">
        <v>27</v>
      </c>
      <c r="C61" s="10" t="s">
        <v>11</v>
      </c>
      <c r="D61" s="8"/>
      <c r="E61" s="8"/>
      <c r="F61" s="9">
        <v>100000</v>
      </c>
      <c r="G61" s="9">
        <v>0</v>
      </c>
      <c r="H61" s="10">
        <v>100000</v>
      </c>
      <c r="I61" s="10">
        <f t="shared" si="3"/>
        <v>100000</v>
      </c>
      <c r="J61" s="10">
        <f t="shared" si="4"/>
        <v>0</v>
      </c>
      <c r="K61" t="b">
        <f t="shared" si="5"/>
        <v>1</v>
      </c>
      <c r="L61" s="7" t="s">
        <v>34</v>
      </c>
    </row>
    <row r="62" spans="1:12" ht="15.75" x14ac:dyDescent="0.25">
      <c r="A62" s="7" t="s">
        <v>34</v>
      </c>
      <c r="B62" s="10" t="s">
        <v>27</v>
      </c>
      <c r="C62" s="10" t="s">
        <v>11</v>
      </c>
      <c r="D62" s="8"/>
      <c r="E62" s="8"/>
      <c r="F62" s="9">
        <v>50000</v>
      </c>
      <c r="G62" s="9">
        <v>0</v>
      </c>
      <c r="H62" s="10">
        <v>50000</v>
      </c>
      <c r="I62" s="10">
        <f t="shared" si="3"/>
        <v>50000</v>
      </c>
      <c r="J62" s="10">
        <f t="shared" si="4"/>
        <v>0</v>
      </c>
      <c r="K62" t="b">
        <f t="shared" si="5"/>
        <v>1</v>
      </c>
      <c r="L62" s="7" t="s">
        <v>34</v>
      </c>
    </row>
    <row r="63" spans="1:12" ht="15.75" x14ac:dyDescent="0.25">
      <c r="A63" s="7" t="s">
        <v>34</v>
      </c>
      <c r="B63" s="10" t="s">
        <v>27</v>
      </c>
      <c r="C63" s="10" t="s">
        <v>11</v>
      </c>
      <c r="D63" s="8"/>
      <c r="E63" s="8"/>
      <c r="F63" s="9">
        <v>227960</v>
      </c>
      <c r="G63" s="9"/>
      <c r="H63" s="10">
        <v>227960</v>
      </c>
      <c r="I63" s="10">
        <f t="shared" si="3"/>
        <v>227960</v>
      </c>
      <c r="J63" s="10">
        <f t="shared" si="4"/>
        <v>0</v>
      </c>
      <c r="K63" t="b">
        <f t="shared" si="5"/>
        <v>1</v>
      </c>
      <c r="L63" s="7" t="s">
        <v>34</v>
      </c>
    </row>
    <row r="64" spans="1:12" ht="15.75" x14ac:dyDescent="0.25">
      <c r="A64" s="7" t="s">
        <v>34</v>
      </c>
      <c r="B64" s="10" t="s">
        <v>27</v>
      </c>
      <c r="C64" s="10" t="s">
        <v>11</v>
      </c>
      <c r="D64" s="8"/>
      <c r="E64" s="8"/>
      <c r="F64" s="9">
        <v>926183</v>
      </c>
      <c r="G64" s="9">
        <v>0</v>
      </c>
      <c r="H64" s="10">
        <v>926183</v>
      </c>
      <c r="I64" s="10">
        <f t="shared" si="3"/>
        <v>926183</v>
      </c>
      <c r="J64" s="10">
        <f t="shared" si="4"/>
        <v>0</v>
      </c>
      <c r="K64" t="b">
        <f t="shared" si="5"/>
        <v>1</v>
      </c>
      <c r="L64" s="7" t="s">
        <v>34</v>
      </c>
    </row>
    <row r="65" spans="1:12" ht="15.75" x14ac:dyDescent="0.25">
      <c r="A65" s="7" t="s">
        <v>34</v>
      </c>
      <c r="B65" s="10" t="s">
        <v>27</v>
      </c>
      <c r="C65" s="10" t="s">
        <v>11</v>
      </c>
      <c r="D65" s="8"/>
      <c r="E65" s="8"/>
      <c r="F65" s="9">
        <v>4</v>
      </c>
      <c r="G65" s="9">
        <v>0</v>
      </c>
      <c r="H65" s="10">
        <v>4</v>
      </c>
      <c r="I65" s="10">
        <f t="shared" si="3"/>
        <v>4</v>
      </c>
      <c r="J65" s="10">
        <f t="shared" si="4"/>
        <v>0</v>
      </c>
      <c r="K65" t="b">
        <f t="shared" si="5"/>
        <v>1</v>
      </c>
      <c r="L65" s="7" t="s">
        <v>34</v>
      </c>
    </row>
    <row r="66" spans="1:12" ht="15.75" x14ac:dyDescent="0.25">
      <c r="A66" s="7" t="s">
        <v>34</v>
      </c>
      <c r="B66" s="10" t="s">
        <v>27</v>
      </c>
      <c r="C66" s="10" t="s">
        <v>11</v>
      </c>
      <c r="D66" s="8">
        <v>43922</v>
      </c>
      <c r="E66" s="8">
        <v>45473</v>
      </c>
      <c r="F66" s="9"/>
      <c r="G66" s="9"/>
      <c r="H66" s="10"/>
      <c r="I66" s="10">
        <f t="shared" ref="I66:I84" si="6">F66+G66</f>
        <v>0</v>
      </c>
      <c r="J66" s="10">
        <f t="shared" ref="J66:J84" si="7">H66-I66</f>
        <v>0</v>
      </c>
      <c r="K66" t="b">
        <f t="shared" ref="K66:K84" si="8">A66=L66</f>
        <v>1</v>
      </c>
      <c r="L66" s="7" t="s">
        <v>34</v>
      </c>
    </row>
    <row r="67" spans="1:12" ht="15.75" x14ac:dyDescent="0.25">
      <c r="A67" s="7" t="s">
        <v>34</v>
      </c>
      <c r="B67" s="10" t="s">
        <v>27</v>
      </c>
      <c r="C67" s="10" t="s">
        <v>11</v>
      </c>
      <c r="D67" s="8"/>
      <c r="E67" s="8"/>
      <c r="F67" s="9">
        <v>150000</v>
      </c>
      <c r="G67" s="9">
        <v>0</v>
      </c>
      <c r="H67" s="10">
        <v>150000</v>
      </c>
      <c r="I67" s="10">
        <f t="shared" si="6"/>
        <v>150000</v>
      </c>
      <c r="J67" s="10">
        <f t="shared" si="7"/>
        <v>0</v>
      </c>
      <c r="K67" t="b">
        <f t="shared" si="8"/>
        <v>1</v>
      </c>
      <c r="L67" s="7" t="s">
        <v>34</v>
      </c>
    </row>
    <row r="68" spans="1:12" ht="15.75" x14ac:dyDescent="0.25">
      <c r="A68" s="7" t="s">
        <v>34</v>
      </c>
      <c r="B68" s="10" t="s">
        <v>27</v>
      </c>
      <c r="C68" s="10" t="s">
        <v>11</v>
      </c>
      <c r="D68" s="8"/>
      <c r="E68" s="8"/>
      <c r="F68" s="9">
        <v>75000</v>
      </c>
      <c r="G68" s="9">
        <v>0</v>
      </c>
      <c r="H68" s="10">
        <v>75000</v>
      </c>
      <c r="I68" s="10">
        <f t="shared" si="6"/>
        <v>75000</v>
      </c>
      <c r="J68" s="10">
        <f t="shared" si="7"/>
        <v>0</v>
      </c>
      <c r="K68" t="b">
        <f t="shared" si="8"/>
        <v>1</v>
      </c>
      <c r="L68" s="7" t="s">
        <v>34</v>
      </c>
    </row>
    <row r="69" spans="1:12" ht="15.75" x14ac:dyDescent="0.25">
      <c r="A69" s="7" t="s">
        <v>34</v>
      </c>
      <c r="B69" s="10" t="s">
        <v>27</v>
      </c>
      <c r="C69" s="10" t="s">
        <v>11</v>
      </c>
      <c r="D69" s="8"/>
      <c r="E69" s="8"/>
      <c r="F69" s="9">
        <v>264600</v>
      </c>
      <c r="G69" s="9">
        <v>0</v>
      </c>
      <c r="H69" s="10">
        <v>264600</v>
      </c>
      <c r="I69" s="10">
        <f t="shared" si="6"/>
        <v>264600</v>
      </c>
      <c r="J69" s="10">
        <f t="shared" si="7"/>
        <v>0</v>
      </c>
      <c r="K69" t="b">
        <f t="shared" si="8"/>
        <v>1</v>
      </c>
      <c r="L69" s="7" t="s">
        <v>34</v>
      </c>
    </row>
    <row r="70" spans="1:12" ht="15.75" x14ac:dyDescent="0.25">
      <c r="A70" s="7" t="s">
        <v>34</v>
      </c>
      <c r="B70" s="10" t="s">
        <v>27</v>
      </c>
      <c r="C70" s="10" t="s">
        <v>11</v>
      </c>
      <c r="D70" s="8"/>
      <c r="E70" s="8"/>
      <c r="F70" s="9">
        <v>447036</v>
      </c>
      <c r="G70" s="9">
        <v>0</v>
      </c>
      <c r="H70" s="10">
        <v>447036</v>
      </c>
      <c r="I70" s="10">
        <f t="shared" si="6"/>
        <v>447036</v>
      </c>
      <c r="J70" s="10">
        <f t="shared" si="7"/>
        <v>0</v>
      </c>
      <c r="K70" t="b">
        <f t="shared" si="8"/>
        <v>1</v>
      </c>
      <c r="L70" s="7" t="s">
        <v>34</v>
      </c>
    </row>
    <row r="71" spans="1:12" ht="15.75" x14ac:dyDescent="0.25">
      <c r="A71" s="7" t="s">
        <v>34</v>
      </c>
      <c r="B71" s="10" t="s">
        <v>27</v>
      </c>
      <c r="C71" s="10" t="s">
        <v>11</v>
      </c>
      <c r="D71" s="8"/>
      <c r="E71" s="8"/>
      <c r="F71" s="9">
        <v>571200</v>
      </c>
      <c r="G71" s="9"/>
      <c r="H71" s="10">
        <v>571200</v>
      </c>
      <c r="I71" s="10">
        <f t="shared" si="6"/>
        <v>571200</v>
      </c>
      <c r="J71" s="10">
        <f t="shared" si="7"/>
        <v>0</v>
      </c>
      <c r="K71" t="b">
        <f t="shared" si="8"/>
        <v>1</v>
      </c>
      <c r="L71" s="7" t="s">
        <v>34</v>
      </c>
    </row>
    <row r="72" spans="1:12" ht="15.75" x14ac:dyDescent="0.25">
      <c r="A72" s="7" t="s">
        <v>34</v>
      </c>
      <c r="B72" s="10" t="s">
        <v>27</v>
      </c>
      <c r="C72" s="10" t="s">
        <v>11</v>
      </c>
      <c r="D72" s="8"/>
      <c r="E72" s="8"/>
      <c r="F72" s="9">
        <v>13560172</v>
      </c>
      <c r="G72" s="9">
        <v>0</v>
      </c>
      <c r="H72" s="10">
        <v>13560172</v>
      </c>
      <c r="I72" s="10">
        <f t="shared" si="6"/>
        <v>13560172</v>
      </c>
      <c r="J72" s="10">
        <f t="shared" si="7"/>
        <v>0</v>
      </c>
      <c r="K72" t="b">
        <f t="shared" si="8"/>
        <v>1</v>
      </c>
      <c r="L72" s="7" t="s">
        <v>34</v>
      </c>
    </row>
    <row r="73" spans="1:12" ht="15.75" x14ac:dyDescent="0.25">
      <c r="A73" s="7" t="s">
        <v>34</v>
      </c>
      <c r="B73" s="10" t="s">
        <v>27</v>
      </c>
      <c r="C73" s="10" t="s">
        <v>11</v>
      </c>
      <c r="D73" s="8"/>
      <c r="E73" s="8"/>
      <c r="F73" s="9">
        <v>20285</v>
      </c>
      <c r="G73" s="9"/>
      <c r="H73" s="10">
        <v>20285</v>
      </c>
      <c r="I73" s="10">
        <f t="shared" si="6"/>
        <v>20285</v>
      </c>
      <c r="J73" s="10">
        <f t="shared" si="7"/>
        <v>0</v>
      </c>
      <c r="K73" t="b">
        <f t="shared" si="8"/>
        <v>1</v>
      </c>
      <c r="L73" s="7" t="s">
        <v>34</v>
      </c>
    </row>
    <row r="74" spans="1:12" ht="15.75" x14ac:dyDescent="0.25">
      <c r="A74" s="7" t="s">
        <v>34</v>
      </c>
      <c r="B74" s="10" t="s">
        <v>27</v>
      </c>
      <c r="C74" s="10" t="s">
        <v>11</v>
      </c>
      <c r="D74" s="8"/>
      <c r="E74" s="8"/>
      <c r="F74" s="9">
        <v>50000</v>
      </c>
      <c r="G74" s="9">
        <v>0</v>
      </c>
      <c r="H74" s="10">
        <v>50000</v>
      </c>
      <c r="I74" s="10">
        <f t="shared" si="6"/>
        <v>50000</v>
      </c>
      <c r="J74" s="10">
        <f t="shared" si="7"/>
        <v>0</v>
      </c>
      <c r="K74" t="b">
        <f t="shared" si="8"/>
        <v>1</v>
      </c>
      <c r="L74" s="7" t="s">
        <v>34</v>
      </c>
    </row>
    <row r="75" spans="1:12" ht="15.75" x14ac:dyDescent="0.25">
      <c r="A75" s="7" t="s">
        <v>34</v>
      </c>
      <c r="B75" s="10" t="s">
        <v>27</v>
      </c>
      <c r="C75" s="10" t="s">
        <v>11</v>
      </c>
      <c r="D75" s="8"/>
      <c r="E75" s="8"/>
      <c r="F75" s="9">
        <v>2607</v>
      </c>
      <c r="G75" s="9">
        <v>0</v>
      </c>
      <c r="H75" s="10">
        <v>2607</v>
      </c>
      <c r="I75" s="10">
        <f t="shared" si="6"/>
        <v>2607</v>
      </c>
      <c r="J75" s="10">
        <f t="shared" si="7"/>
        <v>0</v>
      </c>
      <c r="K75" t="b">
        <f t="shared" si="8"/>
        <v>1</v>
      </c>
      <c r="L75" s="7" t="s">
        <v>34</v>
      </c>
    </row>
    <row r="76" spans="1:12" ht="15.75" x14ac:dyDescent="0.25">
      <c r="A76" s="7" t="s">
        <v>34</v>
      </c>
      <c r="B76" s="10" t="s">
        <v>27</v>
      </c>
      <c r="C76" s="10" t="s">
        <v>11</v>
      </c>
      <c r="D76" s="8"/>
      <c r="E76" s="8"/>
      <c r="F76" s="9">
        <v>150000</v>
      </c>
      <c r="G76" s="9">
        <v>0</v>
      </c>
      <c r="H76" s="10">
        <v>150000</v>
      </c>
      <c r="I76" s="10">
        <f t="shared" si="6"/>
        <v>150000</v>
      </c>
      <c r="J76" s="10">
        <f t="shared" si="7"/>
        <v>0</v>
      </c>
      <c r="K76" t="b">
        <f t="shared" si="8"/>
        <v>1</v>
      </c>
      <c r="L76" s="7" t="s">
        <v>34</v>
      </c>
    </row>
    <row r="77" spans="1:12" ht="15.75" x14ac:dyDescent="0.25">
      <c r="A77" s="7" t="s">
        <v>31</v>
      </c>
      <c r="B77" s="10" t="s">
        <v>137</v>
      </c>
      <c r="C77" s="10" t="s">
        <v>8</v>
      </c>
      <c r="D77" s="8">
        <v>44440</v>
      </c>
      <c r="E77" s="8">
        <v>45535</v>
      </c>
      <c r="F77" s="9">
        <v>2456000</v>
      </c>
      <c r="G77" s="9">
        <v>0</v>
      </c>
      <c r="H77" s="10">
        <v>2456000</v>
      </c>
      <c r="I77" s="10">
        <f t="shared" si="6"/>
        <v>2456000</v>
      </c>
      <c r="J77" s="10">
        <f t="shared" si="7"/>
        <v>0</v>
      </c>
      <c r="K77" t="b">
        <f t="shared" si="8"/>
        <v>1</v>
      </c>
      <c r="L77" s="7" t="s">
        <v>31</v>
      </c>
    </row>
    <row r="78" spans="1:12" ht="15.75" x14ac:dyDescent="0.25">
      <c r="A78" s="7" t="s">
        <v>67</v>
      </c>
      <c r="B78" s="10" t="s">
        <v>27</v>
      </c>
      <c r="C78" s="10" t="s">
        <v>3</v>
      </c>
      <c r="D78" s="8">
        <v>44470</v>
      </c>
      <c r="E78" s="8">
        <v>45657</v>
      </c>
      <c r="F78" s="9">
        <v>49680265</v>
      </c>
      <c r="G78" s="9">
        <v>0</v>
      </c>
      <c r="H78" s="10">
        <v>49680265</v>
      </c>
      <c r="I78" s="10">
        <f t="shared" si="6"/>
        <v>49680265</v>
      </c>
      <c r="J78" s="10">
        <f t="shared" si="7"/>
        <v>0</v>
      </c>
      <c r="K78" t="b">
        <f t="shared" si="8"/>
        <v>1</v>
      </c>
      <c r="L78" s="7" t="s">
        <v>67</v>
      </c>
    </row>
    <row r="79" spans="1:12" ht="15.75" x14ac:dyDescent="0.25">
      <c r="A79" s="7" t="s">
        <v>128</v>
      </c>
      <c r="B79" s="10" t="s">
        <v>27</v>
      </c>
      <c r="C79" s="10" t="s">
        <v>11</v>
      </c>
      <c r="D79" s="8">
        <v>44470</v>
      </c>
      <c r="E79" s="8">
        <v>45657</v>
      </c>
      <c r="F79" s="9">
        <v>211140</v>
      </c>
      <c r="G79" s="9"/>
      <c r="H79" s="10">
        <v>211140</v>
      </c>
      <c r="I79" s="10">
        <f t="shared" si="6"/>
        <v>211140</v>
      </c>
      <c r="J79" s="10">
        <f t="shared" si="7"/>
        <v>0</v>
      </c>
      <c r="K79" t="b">
        <f t="shared" si="8"/>
        <v>1</v>
      </c>
      <c r="L79" s="7" t="s">
        <v>128</v>
      </c>
    </row>
    <row r="80" spans="1:12" ht="15.75" x14ac:dyDescent="0.25">
      <c r="A80" s="7" t="s">
        <v>24</v>
      </c>
      <c r="B80" s="10" t="s">
        <v>11</v>
      </c>
      <c r="C80" s="10" t="s">
        <v>8</v>
      </c>
      <c r="D80" s="8">
        <v>44562</v>
      </c>
      <c r="E80" s="8">
        <v>45565</v>
      </c>
      <c r="F80" s="9">
        <v>3726400</v>
      </c>
      <c r="G80" s="9">
        <v>0</v>
      </c>
      <c r="H80" s="10">
        <v>3726400</v>
      </c>
      <c r="I80" s="10">
        <f t="shared" si="6"/>
        <v>3726400</v>
      </c>
      <c r="J80" s="10">
        <f t="shared" si="7"/>
        <v>0</v>
      </c>
      <c r="K80" t="b">
        <f t="shared" si="8"/>
        <v>1</v>
      </c>
      <c r="L80" s="7" t="s">
        <v>24</v>
      </c>
    </row>
    <row r="81" spans="1:12" ht="15.75" x14ac:dyDescent="0.25">
      <c r="A81" s="7" t="s">
        <v>33</v>
      </c>
      <c r="B81" s="10" t="s">
        <v>137</v>
      </c>
      <c r="C81" s="10" t="s">
        <v>3</v>
      </c>
      <c r="D81" s="8">
        <v>44562</v>
      </c>
      <c r="E81" s="8">
        <v>45565</v>
      </c>
      <c r="F81" s="9">
        <v>1039296</v>
      </c>
      <c r="G81" s="9">
        <v>0</v>
      </c>
      <c r="H81" s="10">
        <v>1039296</v>
      </c>
      <c r="I81" s="10">
        <f t="shared" si="6"/>
        <v>1039296</v>
      </c>
      <c r="J81" s="10">
        <f t="shared" si="7"/>
        <v>0</v>
      </c>
      <c r="K81" t="b">
        <f t="shared" si="8"/>
        <v>1</v>
      </c>
      <c r="L81" s="7" t="s">
        <v>33</v>
      </c>
    </row>
    <row r="82" spans="1:12" ht="15.75" x14ac:dyDescent="0.25">
      <c r="A82" s="7" t="s">
        <v>66</v>
      </c>
      <c r="B82" s="10" t="s">
        <v>27</v>
      </c>
      <c r="C82" s="10" t="s">
        <v>3</v>
      </c>
      <c r="D82" s="8">
        <v>44835</v>
      </c>
      <c r="E82" s="8">
        <v>46022</v>
      </c>
      <c r="F82" s="9">
        <v>51169648</v>
      </c>
      <c r="G82" s="9">
        <v>0</v>
      </c>
      <c r="H82" s="10">
        <v>51169648</v>
      </c>
      <c r="I82" s="10">
        <f t="shared" si="6"/>
        <v>51169648</v>
      </c>
      <c r="J82" s="10">
        <f t="shared" si="7"/>
        <v>0</v>
      </c>
      <c r="K82" t="b">
        <f t="shared" si="8"/>
        <v>1</v>
      </c>
      <c r="L82" s="7" t="s">
        <v>66</v>
      </c>
    </row>
    <row r="83" spans="1:12" ht="15.75" x14ac:dyDescent="0.25">
      <c r="A83" s="7" t="s">
        <v>66</v>
      </c>
      <c r="B83" s="10" t="s">
        <v>27</v>
      </c>
      <c r="C83" s="10" t="s">
        <v>3</v>
      </c>
      <c r="D83" s="8">
        <v>44835</v>
      </c>
      <c r="E83" s="8">
        <v>47391</v>
      </c>
      <c r="F83" s="9">
        <v>1875580</v>
      </c>
      <c r="G83" s="9">
        <v>0</v>
      </c>
      <c r="H83" s="10">
        <v>1875580</v>
      </c>
      <c r="I83" s="10">
        <f t="shared" si="6"/>
        <v>1875580</v>
      </c>
      <c r="J83" s="10">
        <f t="shared" si="7"/>
        <v>0</v>
      </c>
      <c r="K83" t="b">
        <f t="shared" si="8"/>
        <v>1</v>
      </c>
      <c r="L83" s="7" t="s">
        <v>66</v>
      </c>
    </row>
    <row r="84" spans="1:12" ht="15.75" x14ac:dyDescent="0.25">
      <c r="A84" s="7" t="s">
        <v>19</v>
      </c>
      <c r="B84" s="10" t="s">
        <v>11</v>
      </c>
      <c r="C84" s="10" t="s">
        <v>8</v>
      </c>
      <c r="D84" s="8">
        <v>44835</v>
      </c>
      <c r="E84" s="8">
        <v>45565</v>
      </c>
      <c r="F84" s="9">
        <v>370021</v>
      </c>
      <c r="G84" s="9">
        <v>0</v>
      </c>
      <c r="H84" s="10">
        <v>370021</v>
      </c>
      <c r="I84" s="10">
        <f t="shared" si="6"/>
        <v>370021</v>
      </c>
      <c r="J84" s="10">
        <f t="shared" si="7"/>
        <v>0</v>
      </c>
      <c r="K84" t="b">
        <f t="shared" si="8"/>
        <v>1</v>
      </c>
      <c r="L84" s="7" t="s">
        <v>19</v>
      </c>
    </row>
  </sheetData>
  <autoFilter ref="A1:J84" xr:uid="{DE2D790E-674D-414D-8B60-8DF7258FD188}">
    <sortState xmlns:xlrd2="http://schemas.microsoft.com/office/spreadsheetml/2017/richdata2" ref="A2:J84">
      <sortCondition ref="A1:A8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Executive Summary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Hwang, Jiyoon</dc:creator>
  <cp:lastModifiedBy>Hwang, Jiyoon</cp:lastModifiedBy>
  <cp:lastPrinted>2024-08-27T13:06:42Z</cp:lastPrinted>
  <dcterms:created xsi:type="dcterms:W3CDTF">2024-08-27T12:07:44Z</dcterms:created>
  <dcterms:modified xsi:type="dcterms:W3CDTF">2025-05-21T16:27:15Z</dcterms:modified>
</cp:coreProperties>
</file>